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8" activeTab="11"/>
  </bookViews>
  <sheets>
    <sheet name="New_Plus_Viol_WNH_Imp_Rates" sheetId="1" r:id="rId1"/>
    <sheet name="New_Plus_Viol_WNH_Imp_AVG" sheetId="2" r:id="rId2"/>
    <sheet name="New_Plus_Viol_BNH_Imp_Rates" sheetId="3" r:id="rId3"/>
    <sheet name="New_Plus_Viol_BNH_Imp_AVG" sheetId="4" r:id="rId4"/>
    <sheet name="New_Plus_Viol_Hisp_Imp_Rates" sheetId="5" r:id="rId5"/>
    <sheet name="New_Plus_Viol_Hisp_Imp_AVG" sheetId="6" r:id="rId6"/>
    <sheet name="New_Plus_Viol_AI_Imp_Rates" sheetId="7" r:id="rId7"/>
    <sheet name="New_Plus_Viol_AI_Imp_AVG" sheetId="8" r:id="rId8"/>
    <sheet name="New_Plus_Viol_AS_Imp_Rates" sheetId="9" r:id="rId9"/>
    <sheet name="New_Plus_Viol_AS_Imp_AVG" sheetId="10" r:id="rId10"/>
    <sheet name="Totals New_plus_Viol_Only" sheetId="11" r:id="rId11"/>
    <sheet name="new_plus_viol_only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<sst xmlns="http://schemas.openxmlformats.org/spreadsheetml/2006/main" count="128" uniqueCount="28">
  <si>
    <t>White, NH</t>
  </si>
  <si>
    <t>VIOLENT OFFENSES</t>
  </si>
  <si>
    <t>DRUG OFFENSES</t>
  </si>
  <si>
    <t>OTHER OFFENSES</t>
  </si>
  <si>
    <t>Black, NH</t>
  </si>
  <si>
    <t>Hispanic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</si>
  <si>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</si>
  <si>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</si>
  <si>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</si>
  <si>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</si>
  <si>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</si>
  <si>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</si>
  <si>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</si>
  <si>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</si>
  <si>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</si>
  <si>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</si>
  <si>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* see X:\Prisons\census\yoc_temp\county_population_totals_WBHO.log</t>
  </si>
  <si>
    <t xml:space="preserve">Black, NH        </t>
  </si>
  <si>
    <t xml:space="preserve">Hispanic (Any)   </t>
  </si>
  <si>
    <t>Total</t>
  </si>
  <si>
    <t>year</t>
  </si>
  <si>
    <t>sum(amer_nh)</t>
  </si>
  <si>
    <t>sum(asian_nh)</t>
  </si>
  <si>
    <t>Asian, NH</t>
  </si>
  <si>
    <t>Asian</t>
  </si>
  <si>
    <t>Asian Total</t>
  </si>
  <si>
    <t>American Indian</t>
  </si>
  <si>
    <t>American Indian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</si>
</sst>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4">
    <font>
      <sz val="10"/>
      <name val="Arial"/>
      <family val="0"/>
    </font>
    <font>
      <sz val="10"/>
      <name val="Courier New"/>
      <family val="3"/>
    </font>
    <font>
      <b/>
      <sz val="11.25"/>
      <name val="Arial"/>
      <family val="2"/>
    </font>
    <font>
      <sz val="9.5"/>
      <name val="Courier New"/>
      <family val="3"/>
    </font>
    <font>
      <b/>
      <sz val="13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75"/>
      <name val="Arial"/>
      <family val="2"/>
    </font>
    <font>
      <b/>
      <sz val="10.75"/>
      <name val="Arial"/>
      <family val="2"/>
    </font>
    <font>
      <sz val="18.25"/>
      <name val="Arial"/>
      <family val="0"/>
    </font>
    <font>
      <sz val="16.25"/>
      <name val="Arial"/>
      <family val="0"/>
    </font>
    <font>
      <sz val="10.75"/>
      <name val="Arial"/>
      <family val="2"/>
    </font>
    <font>
      <sz val="8.5"/>
      <name val="Arial"/>
      <family val="0"/>
    </font>
    <font>
      <sz val="6.75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11.5"/>
      <name val="Arial"/>
      <family val="2"/>
    </font>
    <font>
      <b/>
      <sz val="14"/>
      <name val="Arial"/>
      <family val="2"/>
    </font>
    <font>
      <sz val="7.5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8"/>
      <name val="Courier New"/>
      <family val="3"/>
    </font>
    <font>
      <sz val="8"/>
      <name val="Times New Roman"/>
      <family val="1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Wisconsin Balance New Imprisonment Plus Violation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new_plus_viol_only!$M$2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new_plus_viol_only!$N$2:$W$2</c:f>
              <c:numCache>
                <c:ptCount val="10"/>
                <c:pt idx="0">
                  <c:v>1.6044013103583066</c:v>
                </c:pt>
                <c:pt idx="1">
                  <c:v>1.6259575083104494</c:v>
                </c:pt>
                <c:pt idx="2">
                  <c:v>2.5028478833415453</c:v>
                </c:pt>
                <c:pt idx="3">
                  <c:v>2.0504430194258263</c:v>
                </c:pt>
                <c:pt idx="4">
                  <c:v>3.047561932938925</c:v>
                </c:pt>
                <c:pt idx="5">
                  <c:v>2.2552537871782925</c:v>
                </c:pt>
                <c:pt idx="6">
                  <c:v>2.6844131614712374</c:v>
                </c:pt>
                <c:pt idx="7">
                  <c:v>2.771481117146401</c:v>
                </c:pt>
                <c:pt idx="8">
                  <c:v>2.552976822034028</c:v>
                </c:pt>
                <c:pt idx="9">
                  <c:v>2.199472532648632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new_plus_viol_only!$M$3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new_plus_viol_only!$N$3:$W$3</c:f>
              <c:numCache>
                <c:ptCount val="10"/>
                <c:pt idx="0">
                  <c:v>2.5889202962599946</c:v>
                </c:pt>
                <c:pt idx="1">
                  <c:v>2.5653996242231534</c:v>
                </c:pt>
                <c:pt idx="2">
                  <c:v>2.93190752048581</c:v>
                </c:pt>
                <c:pt idx="3">
                  <c:v>2.6514349389127068</c:v>
                </c:pt>
                <c:pt idx="4">
                  <c:v>3.362826960484331</c:v>
                </c:pt>
                <c:pt idx="5">
                  <c:v>2.810393180945257</c:v>
                </c:pt>
                <c:pt idx="6">
                  <c:v>2.9941531416409957</c:v>
                </c:pt>
                <c:pt idx="7">
                  <c:v>2.6004020358410673</c:v>
                </c:pt>
                <c:pt idx="8">
                  <c:v>2.655095894915389</c:v>
                </c:pt>
                <c:pt idx="9">
                  <c:v>1.7257399871550803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new_plus_viol_only!$M$4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new_plus_viol_only!$N$4:$W$4</c:f>
              <c:numCache>
                <c:ptCount val="10"/>
                <c:pt idx="0">
                  <c:v>0.8751279874681672</c:v>
                </c:pt>
                <c:pt idx="1">
                  <c:v>0.9394421159127042</c:v>
                </c:pt>
                <c:pt idx="2">
                  <c:v>1.6447286090530153</c:v>
                </c:pt>
                <c:pt idx="3">
                  <c:v>0.7777542487477273</c:v>
                </c:pt>
                <c:pt idx="4">
                  <c:v>1.3311190051917146</c:v>
                </c:pt>
                <c:pt idx="5">
                  <c:v>0.9367977269817522</c:v>
                </c:pt>
                <c:pt idx="6">
                  <c:v>0.8948043871570791</c:v>
                </c:pt>
                <c:pt idx="7">
                  <c:v>0.7527479577434669</c:v>
                </c:pt>
                <c:pt idx="8">
                  <c:v>1.0211907288136113</c:v>
                </c:pt>
                <c:pt idx="9">
                  <c:v>0.5752466623850268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new_plus_viol_only!$M$5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new_plus_viol_only!$N$5:$W$5</c:f>
              <c:numCache>
                <c:ptCount val="10"/>
                <c:pt idx="0">
                  <c:v>2.078428970236897</c:v>
                </c:pt>
                <c:pt idx="1">
                  <c:v>1.9511490099725395</c:v>
                </c:pt>
                <c:pt idx="2">
                  <c:v>2.2168081252453686</c:v>
                </c:pt>
                <c:pt idx="3">
                  <c:v>2.1211479511301654</c:v>
                </c:pt>
                <c:pt idx="4">
                  <c:v>2.171825745312797</c:v>
                </c:pt>
                <c:pt idx="5">
                  <c:v>2.324646211399163</c:v>
                </c:pt>
                <c:pt idx="6">
                  <c:v>2.546750948062456</c:v>
                </c:pt>
                <c:pt idx="7">
                  <c:v>2.634617852102134</c:v>
                </c:pt>
                <c:pt idx="8">
                  <c:v>2.11046083954813</c:v>
                </c:pt>
                <c:pt idx="9">
                  <c:v>2.4025007664315825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new_plus_viol_only!$N$6:$W$6</c:f>
              <c:numCache>
                <c:ptCount val="10"/>
                <c:pt idx="0">
                  <c:v>1.166837316624223</c:v>
                </c:pt>
                <c:pt idx="1">
                  <c:v>0.9033097268391387</c:v>
                </c:pt>
                <c:pt idx="2">
                  <c:v>1.1084040626226843</c:v>
                </c:pt>
                <c:pt idx="3">
                  <c:v>1.343393702382438</c:v>
                </c:pt>
                <c:pt idx="4">
                  <c:v>1.4011779002018048</c:v>
                </c:pt>
                <c:pt idx="5">
                  <c:v>1.9776840902948103</c:v>
                </c:pt>
                <c:pt idx="6">
                  <c:v>2.237010967892698</c:v>
                </c:pt>
                <c:pt idx="7">
                  <c:v>2.874128565929601</c:v>
                </c:pt>
                <c:pt idx="8">
                  <c:v>2.0423814576272226</c:v>
                </c:pt>
                <c:pt idx="9">
                  <c:v>2.4701768443592327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new_plus_viol_only!$N$7:$W$7</c:f>
              <c:numCache>
                <c:ptCount val="10"/>
                <c:pt idx="0">
                  <c:v>0.14585466457802787</c:v>
                </c:pt>
                <c:pt idx="1">
                  <c:v>0.03613238907356554</c:v>
                </c:pt>
                <c:pt idx="2">
                  <c:v>0.17877484881011035</c:v>
                </c:pt>
                <c:pt idx="3">
                  <c:v>0.10605739755650825</c:v>
                </c:pt>
                <c:pt idx="4">
                  <c:v>0.14011779002018046</c:v>
                </c:pt>
                <c:pt idx="5">
                  <c:v>0.10408863633130581</c:v>
                </c:pt>
                <c:pt idx="6">
                  <c:v>0.1376622134087814</c:v>
                </c:pt>
                <c:pt idx="7">
                  <c:v>0.03421581626106668</c:v>
                </c:pt>
                <c:pt idx="8">
                  <c:v>0.03403969096045371</c:v>
                </c:pt>
                <c:pt idx="9">
                  <c:v>0.10151411689147531</c:v>
                </c:pt>
              </c:numCache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Wisconsin Balance New Imprisonment Plus Violation Rates, Asian/Pis (3-Year Averages)</a:t>
            </a:r>
          </a:p>
        </c:rich>
      </c:tx>
      <c:layout>
        <c:manualLayout>
          <c:xMode val="factor"/>
          <c:yMode val="factor"/>
          <c:x val="0.001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new_plus_viol_only!$Z$38:$AI$38</c:f>
              <c:numCache>
                <c:ptCount val="10"/>
                <c:pt idx="0">
                  <c:v>4.078264840989591</c:v>
                </c:pt>
                <c:pt idx="1">
                  <c:v>2.718843227326394</c:v>
                </c:pt>
                <c:pt idx="2">
                  <c:v>4.832377778203274</c:v>
                </c:pt>
                <c:pt idx="3">
                  <c:v>4.614506878345597</c:v>
                </c:pt>
                <c:pt idx="4">
                  <c:v>6.71901684320028</c:v>
                </c:pt>
                <c:pt idx="5">
                  <c:v>5.219691266960872</c:v>
                </c:pt>
                <c:pt idx="6">
                  <c:v>4.112602578086006</c:v>
                </c:pt>
                <c:pt idx="7">
                  <c:v>2.9335301138097205</c:v>
                </c:pt>
                <c:pt idx="8">
                  <c:v>2.686636524874139</c:v>
                </c:pt>
                <c:pt idx="9">
                  <c:v>4.029954787311208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1.1691393964902435</c:v>
                </c:pt>
                <c:pt idx="3">
                  <c:v>4.490405463114841</c:v>
                </c:pt>
                <c:pt idx="4">
                  <c:v>5.542660445542182</c:v>
                </c:pt>
                <c:pt idx="5">
                  <c:v>4.37352104905194</c:v>
                </c:pt>
                <c:pt idx="6">
                  <c:v>1.052254982427342</c:v>
                </c:pt>
                <c:pt idx="7">
                  <c:v>0</c:v>
                </c:pt>
                <c:pt idx="8">
                  <c:v>2.6417985364436105</c:v>
                </c:pt>
                <c:pt idx="9">
                  <c:v>3.962697804665416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new_plus_viol_only!$Z$40:$AI$40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2.104509964854684</c:v>
                </c:pt>
                <c:pt idx="5">
                  <c:v>2.104509964854684</c:v>
                </c:pt>
                <c:pt idx="6">
                  <c:v>2.104509964854684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new_plus_viol_only!$Z$41:$AI$41</c:f>
              <c:numCache>
                <c:ptCount val="10"/>
                <c:pt idx="0">
                  <c:v>2.0908254578907752</c:v>
                </c:pt>
                <c:pt idx="1">
                  <c:v>1.3938836385938502</c:v>
                </c:pt>
                <c:pt idx="2">
                  <c:v>1.1691393964902435</c:v>
                </c:pt>
                <c:pt idx="3">
                  <c:v>1.1691393964902435</c:v>
                </c:pt>
                <c:pt idx="4">
                  <c:v>2.2213943789175854</c:v>
                </c:pt>
                <c:pt idx="5">
                  <c:v>1.052254982427342</c:v>
                </c:pt>
                <c:pt idx="6">
                  <c:v>1.052254982427342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1.107088688874866</c:v>
                </c:pt>
                <c:pt idx="4">
                  <c:v>1.107088688874866</c:v>
                </c:pt>
                <c:pt idx="5">
                  <c:v>2.1111349954905267</c:v>
                </c:pt>
                <c:pt idx="6">
                  <c:v>1.004046306615661</c:v>
                </c:pt>
                <c:pt idx="7">
                  <c:v>1.9294838071940597</c:v>
                </c:pt>
                <c:pt idx="8">
                  <c:v>2.686636524874139</c:v>
                </c:pt>
                <c:pt idx="9">
                  <c:v>4.029954787311208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2.104509964854684</c:v>
                </c:pt>
                <c:pt idx="5">
                  <c:v>2.104509964854684</c:v>
                </c:pt>
                <c:pt idx="6">
                  <c:v>2.104509964854684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492036"/>
        <c:axId val="55884005"/>
      </c:lineChart>
      <c:cat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9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Wisconsin Balance Prison Admits (New Sentences Plus Violations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375"/>
          <c:w val="0.95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new_plus_viol_only!$M$8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new_plus_viol_only!$N$8:$W$8</c:f>
              <c:numCache>
                <c:ptCount val="10"/>
                <c:pt idx="0">
                  <c:v>8.459570545525617</c:v>
                </c:pt>
                <c:pt idx="1">
                  <c:v>8.02139037433155</c:v>
                </c:pt>
                <c:pt idx="2">
                  <c:v>10.583471049558533</c:v>
                </c:pt>
                <c:pt idx="3">
                  <c:v>9.050231258155373</c:v>
                </c:pt>
                <c:pt idx="4">
                  <c:v>11.454629334149754</c:v>
                </c:pt>
                <c:pt idx="5">
                  <c:v>10.40886363313058</c:v>
                </c:pt>
                <c:pt idx="6">
                  <c:v>11.494794819633247</c:v>
                </c:pt>
                <c:pt idx="7">
                  <c:v>11.667593345023738</c:v>
                </c:pt>
                <c:pt idx="8">
                  <c:v>10.416145433898834</c:v>
                </c:pt>
                <c:pt idx="9">
                  <c:v>9.474650909871029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new_plus_viol_only!$M$17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new_plus_viol_only!$N$17:$W$17</c:f>
              <c:numCache>
                <c:ptCount val="10"/>
                <c:pt idx="0">
                  <c:v>143.14684480496243</c:v>
                </c:pt>
                <c:pt idx="1">
                  <c:v>145.1378809869376</c:v>
                </c:pt>
                <c:pt idx="2">
                  <c:v>171.95056421278883</c:v>
                </c:pt>
                <c:pt idx="3">
                  <c:v>143.00306435137895</c:v>
                </c:pt>
                <c:pt idx="4">
                  <c:v>223.60489986389268</c:v>
                </c:pt>
                <c:pt idx="5">
                  <c:v>366.46816307833257</c:v>
                </c:pt>
                <c:pt idx="6">
                  <c:v>248.69222193636907</c:v>
                </c:pt>
                <c:pt idx="7">
                  <c:v>278.5750464291744</c:v>
                </c:pt>
                <c:pt idx="8">
                  <c:v>275.643167390578</c:v>
                </c:pt>
                <c:pt idx="9">
                  <c:v>262.7905066929457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new_plus_viol_only!$M$26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new_plus_viol_only!$N$26:$W$26</c:f>
              <c:numCache>
                <c:ptCount val="10"/>
                <c:pt idx="0">
                  <c:v>38.00836183960471</c:v>
                </c:pt>
                <c:pt idx="1">
                  <c:v>45.26730342673487</c:v>
                </c:pt>
                <c:pt idx="2">
                  <c:v>34.57366351181987</c:v>
                </c:pt>
                <c:pt idx="3">
                  <c:v>28.555111364934323</c:v>
                </c:pt>
                <c:pt idx="4">
                  <c:v>38.03149007378109</c:v>
                </c:pt>
                <c:pt idx="5">
                  <c:v>46.42691332452412</c:v>
                </c:pt>
                <c:pt idx="6">
                  <c:v>67.54474839581223</c:v>
                </c:pt>
                <c:pt idx="7">
                  <c:v>51.017154518206745</c:v>
                </c:pt>
                <c:pt idx="8">
                  <c:v>33.21556904308965</c:v>
                </c:pt>
                <c:pt idx="9">
                  <c:v>37.33379282616812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new_plus_viol_only!$M$35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new_plus_viol_only!$N$35:$W$35</c:f>
              <c:numCache>
                <c:ptCount val="10"/>
                <c:pt idx="0">
                  <c:v>36.09902532631619</c:v>
                </c:pt>
                <c:pt idx="1">
                  <c:v>29.323363389780805</c:v>
                </c:pt>
                <c:pt idx="2">
                  <c:v>31.76227700234688</c:v>
                </c:pt>
                <c:pt idx="3">
                  <c:v>40.55972419387548</c:v>
                </c:pt>
                <c:pt idx="4">
                  <c:v>42.26061798026754</c:v>
                </c:pt>
                <c:pt idx="5">
                  <c:v>45.52518798762971</c:v>
                </c:pt>
                <c:pt idx="6">
                  <c:v>47.03312041996025</c:v>
                </c:pt>
                <c:pt idx="7">
                  <c:v>44.26476229822646</c:v>
                </c:pt>
                <c:pt idx="8">
                  <c:v>53.30874407480513</c:v>
                </c:pt>
                <c:pt idx="9">
                  <c:v>39.03635958063797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new_plus_viol_only!$M$44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new_plus_viol_only!$N$44:$W$44</c:f>
              <c:numCache>
                <c:ptCount val="10"/>
                <c:pt idx="0">
                  <c:v>8.363301831563101</c:v>
                </c:pt>
                <c:pt idx="1">
                  <c:v>3.974878766197631</c:v>
                </c:pt>
                <c:pt idx="2">
                  <c:v>0</c:v>
                </c:pt>
                <c:pt idx="3">
                  <c:v>17.53709094735365</c:v>
                </c:pt>
                <c:pt idx="4">
                  <c:v>16.606330333122987</c:v>
                </c:pt>
                <c:pt idx="5">
                  <c:v>25.254119578256205</c:v>
                </c:pt>
                <c:pt idx="6">
                  <c:v>9.03641675954095</c:v>
                </c:pt>
                <c:pt idx="7">
                  <c:v>0</c:v>
                </c:pt>
                <c:pt idx="8">
                  <c:v>5.552625003470391</c:v>
                </c:pt>
                <c:pt idx="9">
                  <c:v>18.492589755105275</c:v>
                </c:pt>
              </c:numCache>
            </c:numRef>
          </c:val>
          <c:smooth val="0"/>
        </c:ser>
        <c:marker val="1"/>
        <c:axId val="33193998"/>
        <c:axId val="30310527"/>
      </c:lineChart>
      <c:catAx>
        <c:axId val="3319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auto val="1"/>
        <c:lblOffset val="100"/>
        <c:noMultiLvlLbl val="0"/>
      </c:catAx>
      <c:valAx>
        <c:axId val="3031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19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75"/>
          <c:y val="0.951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Wisconsin Balance New Imprisonment Plus Violation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new_plus_viol_only!$Y$2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new_plus_viol_only!$Z$2:$AI$2</c:f>
              <c:numCache>
                <c:ptCount val="10"/>
                <c:pt idx="0">
                  <c:v>1.6151794093343779</c:v>
                </c:pt>
                <c:pt idx="1">
                  <c:v>1.9110689006701005</c:v>
                </c:pt>
                <c:pt idx="2">
                  <c:v>2.0597494703592734</c:v>
                </c:pt>
                <c:pt idx="3">
                  <c:v>2.5336176119020988</c:v>
                </c:pt>
                <c:pt idx="4">
                  <c:v>2.451086246514348</c:v>
                </c:pt>
                <c:pt idx="5">
                  <c:v>2.6624096271961517</c:v>
                </c:pt>
                <c:pt idx="6">
                  <c:v>2.5703826885986434</c:v>
                </c:pt>
                <c:pt idx="7">
                  <c:v>2.669623700217222</c:v>
                </c:pt>
                <c:pt idx="8">
                  <c:v>2.5079768239430202</c:v>
                </c:pt>
                <c:pt idx="9">
                  <c:v>2.3762246773413302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new_plus_viol_only!$Y$3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new_plus_viol_only!$Z$3:$AI$3</c:f>
              <c:numCache>
                <c:ptCount val="10"/>
                <c:pt idx="0">
                  <c:v>2.5771599602415742</c:v>
                </c:pt>
                <c:pt idx="1">
                  <c:v>2.6954091469896526</c:v>
                </c:pt>
                <c:pt idx="2">
                  <c:v>2.7162473612072233</c:v>
                </c:pt>
                <c:pt idx="3">
                  <c:v>2.9820564732942825</c:v>
                </c:pt>
                <c:pt idx="4">
                  <c:v>2.9415516934474315</c:v>
                </c:pt>
                <c:pt idx="5">
                  <c:v>3.055791094356861</c:v>
                </c:pt>
                <c:pt idx="6">
                  <c:v>2.801649452809107</c:v>
                </c:pt>
                <c:pt idx="7">
                  <c:v>2.7498836907991504</c:v>
                </c:pt>
                <c:pt idx="8">
                  <c:v>2.3270793059705124</c:v>
                </c:pt>
                <c:pt idx="9">
                  <c:v>2.1904179410352347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new_plus_viol_only!$Y$4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new_plus_viol_only!$Z$4:$AI$4</c:f>
              <c:numCache>
                <c:ptCount val="10"/>
                <c:pt idx="0">
                  <c:v>0.9072850516904357</c:v>
                </c:pt>
                <c:pt idx="1">
                  <c:v>1.1530995708112954</c:v>
                </c:pt>
                <c:pt idx="2">
                  <c:v>1.1206416579044822</c:v>
                </c:pt>
                <c:pt idx="3">
                  <c:v>1.2512006209974855</c:v>
                </c:pt>
                <c:pt idx="4">
                  <c:v>1.0152236603070648</c:v>
                </c:pt>
                <c:pt idx="5">
                  <c:v>1.054240373110182</c:v>
                </c:pt>
                <c:pt idx="6">
                  <c:v>0.8614500239607662</c:v>
                </c:pt>
                <c:pt idx="7">
                  <c:v>0.8895810245713859</c:v>
                </c:pt>
                <c:pt idx="8">
                  <c:v>0.7830617829807016</c:v>
                </c:pt>
                <c:pt idx="9">
                  <c:v>0.798218695599319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new_plus_viol_only!$Y$5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new_plus_viol_only!$Z$5:$AI$5</c:f>
              <c:numCache>
                <c:ptCount val="10"/>
                <c:pt idx="0">
                  <c:v>2.0147889901047185</c:v>
                </c:pt>
                <c:pt idx="1">
                  <c:v>2.0821287018182684</c:v>
                </c:pt>
                <c:pt idx="2">
                  <c:v>2.0963683621160247</c:v>
                </c:pt>
                <c:pt idx="3">
                  <c:v>2.16992727389611</c:v>
                </c:pt>
                <c:pt idx="4">
                  <c:v>2.2058733026140414</c:v>
                </c:pt>
                <c:pt idx="5">
                  <c:v>2.3477409682581385</c:v>
                </c:pt>
                <c:pt idx="6">
                  <c:v>2.5020050038545842</c:v>
                </c:pt>
                <c:pt idx="7">
                  <c:v>2.43060987990424</c:v>
                </c:pt>
                <c:pt idx="8">
                  <c:v>2.3825264860272823</c:v>
                </c:pt>
                <c:pt idx="9">
                  <c:v>2.256480802989856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new_plus_viol_only!$Z$6:$AI$6</c:f>
              <c:numCache>
                <c:ptCount val="10"/>
                <c:pt idx="0">
                  <c:v>1.0350735217316809</c:v>
                </c:pt>
                <c:pt idx="1">
                  <c:v>1.0595170353620154</c:v>
                </c:pt>
                <c:pt idx="2">
                  <c:v>1.1183691639480868</c:v>
                </c:pt>
                <c:pt idx="3">
                  <c:v>1.2843252217356425</c:v>
                </c:pt>
                <c:pt idx="4">
                  <c:v>1.5740852309596842</c:v>
                </c:pt>
                <c:pt idx="5">
                  <c:v>1.8719576527964377</c:v>
                </c:pt>
                <c:pt idx="6">
                  <c:v>2.3629412080390364</c:v>
                </c:pt>
                <c:pt idx="7">
                  <c:v>2.3845069971498405</c:v>
                </c:pt>
                <c:pt idx="8">
                  <c:v>2.462228955972019</c:v>
                </c:pt>
                <c:pt idx="9">
                  <c:v>2.256279150993228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new_plus_viol_only!$Z$7:$AI$7</c:f>
              <c:numCache>
                <c:ptCount val="10"/>
                <c:pt idx="0">
                  <c:v>0.0909935268257967</c:v>
                </c:pt>
                <c:pt idx="1">
                  <c:v>0.12025396748723459</c:v>
                </c:pt>
                <c:pt idx="2">
                  <c:v>0.10698821181339473</c:v>
                </c:pt>
                <c:pt idx="3">
                  <c:v>0.14165001212893302</c:v>
                </c:pt>
                <c:pt idx="4">
                  <c:v>0.11675460796933151</c:v>
                </c:pt>
                <c:pt idx="5">
                  <c:v>0.12728954658675587</c:v>
                </c:pt>
                <c:pt idx="6">
                  <c:v>0.0919888886670513</c:v>
                </c:pt>
                <c:pt idx="7">
                  <c:v>0.0686392402101006</c:v>
                </c:pt>
                <c:pt idx="8">
                  <c:v>0.05658987470433189</c:v>
                </c:pt>
                <c:pt idx="9">
                  <c:v>0.06777690392596451</c:v>
                </c:pt>
              </c:numCache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Wisconsin Balance New Imprisonment Plus Violation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new_plus_viol_only!$N$11:$W$11</c:f>
              <c:numCache>
                <c:ptCount val="10"/>
                <c:pt idx="0">
                  <c:v>0</c:v>
                </c:pt>
                <c:pt idx="1">
                  <c:v>55.82226191805292</c:v>
                </c:pt>
                <c:pt idx="2">
                  <c:v>21.493820526598604</c:v>
                </c:pt>
                <c:pt idx="3">
                  <c:v>61.287027579162405</c:v>
                </c:pt>
                <c:pt idx="4">
                  <c:v>87.497569511958</c:v>
                </c:pt>
                <c:pt idx="5">
                  <c:v>109.94044892349977</c:v>
                </c:pt>
                <c:pt idx="6">
                  <c:v>94.33153245862276</c:v>
                </c:pt>
                <c:pt idx="7">
                  <c:v>59.091676515279424</c:v>
                </c:pt>
                <c:pt idx="8">
                  <c:v>58.46976277981958</c:v>
                </c:pt>
                <c:pt idx="9">
                  <c:v>73.90983000739098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new_plus_viol_only!$N$12:$W$12</c:f>
              <c:numCache>
                <c:ptCount val="10"/>
                <c:pt idx="0">
                  <c:v>47.71561493498748</c:v>
                </c:pt>
                <c:pt idx="1">
                  <c:v>11.164452383610584</c:v>
                </c:pt>
                <c:pt idx="2">
                  <c:v>32.2407307898979</c:v>
                </c:pt>
                <c:pt idx="3">
                  <c:v>10.21450459652707</c:v>
                </c:pt>
                <c:pt idx="4">
                  <c:v>19.443904335990666</c:v>
                </c:pt>
                <c:pt idx="5">
                  <c:v>36.646816307833255</c:v>
                </c:pt>
                <c:pt idx="6">
                  <c:v>34.30237543949919</c:v>
                </c:pt>
                <c:pt idx="7">
                  <c:v>75.97501266250211</c:v>
                </c:pt>
                <c:pt idx="8">
                  <c:v>25.05846976277982</c:v>
                </c:pt>
                <c:pt idx="9">
                  <c:v>16.424406668309107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new_plus_viol_only!$N$13:$W$13</c:f>
              <c:numCache>
                <c:ptCount val="10"/>
                <c:pt idx="0">
                  <c:v>11.92890373374687</c:v>
                </c:pt>
                <c:pt idx="1">
                  <c:v>33.49335715083175</c:v>
                </c:pt>
                <c:pt idx="2">
                  <c:v>53.734551316496514</c:v>
                </c:pt>
                <c:pt idx="3">
                  <c:v>20.42900919305414</c:v>
                </c:pt>
                <c:pt idx="4">
                  <c:v>38.88780867198133</c:v>
                </c:pt>
                <c:pt idx="5">
                  <c:v>91.61704076958314</c:v>
                </c:pt>
                <c:pt idx="6">
                  <c:v>0</c:v>
                </c:pt>
                <c:pt idx="7">
                  <c:v>59.091676515279424</c:v>
                </c:pt>
                <c:pt idx="8">
                  <c:v>50.11693952555964</c:v>
                </c:pt>
                <c:pt idx="9">
                  <c:v>90.33423667570008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new_plus_viol_only!$N$14:$W$14</c:f>
              <c:numCache>
                <c:ptCount val="10"/>
                <c:pt idx="0">
                  <c:v>59.64451866873434</c:v>
                </c:pt>
                <c:pt idx="1">
                  <c:v>33.49335715083175</c:v>
                </c:pt>
                <c:pt idx="2">
                  <c:v>21.493820526598604</c:v>
                </c:pt>
                <c:pt idx="3">
                  <c:v>30.643513789581203</c:v>
                </c:pt>
                <c:pt idx="4">
                  <c:v>58.331713007972</c:v>
                </c:pt>
                <c:pt idx="5">
                  <c:v>54.970224461749886</c:v>
                </c:pt>
                <c:pt idx="6">
                  <c:v>68.60475087899837</c:v>
                </c:pt>
                <c:pt idx="7">
                  <c:v>67.53334458889077</c:v>
                </c:pt>
                <c:pt idx="8">
                  <c:v>100.23387905111927</c:v>
                </c:pt>
                <c:pt idx="9">
                  <c:v>49.273220004927325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new_plus_viol_only!$N$15:$W$15</c:f>
              <c:numCache>
                <c:ptCount val="10"/>
                <c:pt idx="0">
                  <c:v>23.85780746749374</c:v>
                </c:pt>
                <c:pt idx="1">
                  <c:v>11.164452383610584</c:v>
                </c:pt>
                <c:pt idx="2">
                  <c:v>42.98764105319721</c:v>
                </c:pt>
                <c:pt idx="3">
                  <c:v>20.42900919305414</c:v>
                </c:pt>
                <c:pt idx="4">
                  <c:v>19.443904335990666</c:v>
                </c:pt>
                <c:pt idx="5">
                  <c:v>64.13192853870821</c:v>
                </c:pt>
                <c:pt idx="6">
                  <c:v>42.87796929937398</c:v>
                </c:pt>
                <c:pt idx="7">
                  <c:v>16.883336147222693</c:v>
                </c:pt>
                <c:pt idx="8">
                  <c:v>41.7641162712997</c:v>
                </c:pt>
                <c:pt idx="9">
                  <c:v>32.848813336618214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new_plus_viol_only!$N$16:$W$16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9.161704076958314</c:v>
                </c:pt>
                <c:pt idx="6">
                  <c:v>8.575593859874797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16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Wisconsin Balance New Imprisonment Plus Violation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new_plus_viol_only!$Z$11:$AI$11</c:f>
              <c:numCache>
                <c:ptCount val="10"/>
                <c:pt idx="0">
                  <c:v>27.91113095902646</c:v>
                </c:pt>
                <c:pt idx="1">
                  <c:v>25.77202748155051</c:v>
                </c:pt>
                <c:pt idx="2">
                  <c:v>46.201036674604644</c:v>
                </c:pt>
                <c:pt idx="3">
                  <c:v>56.759472539239674</c:v>
                </c:pt>
                <c:pt idx="4">
                  <c:v>86.2416820048734</c:v>
                </c:pt>
                <c:pt idx="5">
                  <c:v>97.2565169646935</c:v>
                </c:pt>
                <c:pt idx="6">
                  <c:v>87.78788596580064</c:v>
                </c:pt>
                <c:pt idx="7">
                  <c:v>70.63099058457392</c:v>
                </c:pt>
                <c:pt idx="8">
                  <c:v>63.82375643416333</c:v>
                </c:pt>
                <c:pt idx="9">
                  <c:v>66.18979639360528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new_plus_viol_only!$Z$12:$AI$12</c:f>
              <c:numCache>
                <c:ptCount val="10"/>
                <c:pt idx="0">
                  <c:v>29.440033659299033</c:v>
                </c:pt>
                <c:pt idx="1">
                  <c:v>30.373599369498653</c:v>
                </c:pt>
                <c:pt idx="2">
                  <c:v>17.87322925667852</c:v>
                </c:pt>
                <c:pt idx="3">
                  <c:v>20.633046574138547</c:v>
                </c:pt>
                <c:pt idx="4">
                  <c:v>22.101741746783663</c:v>
                </c:pt>
                <c:pt idx="5">
                  <c:v>30.13103202777437</c:v>
                </c:pt>
                <c:pt idx="6">
                  <c:v>48.97473480327818</c:v>
                </c:pt>
                <c:pt idx="7">
                  <c:v>45.1119526215937</c:v>
                </c:pt>
                <c:pt idx="8">
                  <c:v>39.15262969786368</c:v>
                </c:pt>
                <c:pt idx="9">
                  <c:v>20.741438215544463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new_plus_viol_only!$Z$13:$AI$13</c:f>
              <c:numCache>
                <c:ptCount val="10"/>
                <c:pt idx="0">
                  <c:v>22.71113044228931</c:v>
                </c:pt>
                <c:pt idx="1">
                  <c:v>33.05227073369171</c:v>
                </c:pt>
                <c:pt idx="2">
                  <c:v>35.885639220127466</c:v>
                </c:pt>
                <c:pt idx="3">
                  <c:v>37.68378972717733</c:v>
                </c:pt>
                <c:pt idx="4">
                  <c:v>50.31128621153954</c:v>
                </c:pt>
                <c:pt idx="5">
                  <c:v>43.5016164805215</c:v>
                </c:pt>
                <c:pt idx="6">
                  <c:v>50.236239094954186</c:v>
                </c:pt>
                <c:pt idx="7">
                  <c:v>36.40287201361302</c:v>
                </c:pt>
                <c:pt idx="8">
                  <c:v>66.51428423884637</c:v>
                </c:pt>
                <c:pt idx="9">
                  <c:v>70.22558810062986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new_plus_viol_only!$Z$14:$AI$14</c:f>
              <c:numCache>
                <c:ptCount val="10"/>
                <c:pt idx="0">
                  <c:v>46.568937909783045</c:v>
                </c:pt>
                <c:pt idx="1">
                  <c:v>38.21056544872156</c:v>
                </c:pt>
                <c:pt idx="2">
                  <c:v>28.543563822337187</c:v>
                </c:pt>
                <c:pt idx="3">
                  <c:v>36.82301577471727</c:v>
                </c:pt>
                <c:pt idx="4">
                  <c:v>47.98181708643437</c:v>
                </c:pt>
                <c:pt idx="5">
                  <c:v>60.63556278290675</c:v>
                </c:pt>
                <c:pt idx="6">
                  <c:v>63.70277330987968</c:v>
                </c:pt>
                <c:pt idx="7">
                  <c:v>78.7906581730028</c:v>
                </c:pt>
                <c:pt idx="8">
                  <c:v>72.34681454831247</c:v>
                </c:pt>
                <c:pt idx="9">
                  <c:v>74.7535495280233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new_plus_viol_only!$Z$15:$AI$15</c:f>
              <c:numCache>
                <c:ptCount val="10"/>
                <c:pt idx="0">
                  <c:v>17.51112992555216</c:v>
                </c:pt>
                <c:pt idx="1">
                  <c:v>26.003300301433843</c:v>
                </c:pt>
                <c:pt idx="2">
                  <c:v>24.86036754328731</c:v>
                </c:pt>
                <c:pt idx="3">
                  <c:v>27.62018486074734</c:v>
                </c:pt>
                <c:pt idx="4">
                  <c:v>34.668280689251006</c:v>
                </c:pt>
                <c:pt idx="5">
                  <c:v>42.151267391357614</c:v>
                </c:pt>
                <c:pt idx="6">
                  <c:v>41.2977446617683</c:v>
                </c:pt>
                <c:pt idx="7">
                  <c:v>33.84180723929879</c:v>
                </c:pt>
                <c:pt idx="8">
                  <c:v>30.498755251713533</c:v>
                </c:pt>
                <c:pt idx="9">
                  <c:v>37.30646480395896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new_plus_viol_only!$Z$16:$AI$16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3.0539013589861046</c:v>
                </c:pt>
                <c:pt idx="5">
                  <c:v>5.9124326456110365</c:v>
                </c:pt>
                <c:pt idx="6">
                  <c:v>5.9124326456110365</c:v>
                </c:pt>
                <c:pt idx="7">
                  <c:v>2.8585312866249324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auto val="1"/>
        <c:lblOffset val="100"/>
        <c:noMultiLvlLbl val="0"/>
      </c:catAx>
      <c:valAx>
        <c:axId val="4243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7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Wisconsin Balance New Imprisonment Plus Violation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new_plus_viol_only!$N$20:$W$20</c:f>
              <c:numCache>
                <c:ptCount val="10"/>
                <c:pt idx="0">
                  <c:v>0</c:v>
                </c:pt>
                <c:pt idx="1">
                  <c:v>18.106921370693946</c:v>
                </c:pt>
                <c:pt idx="2">
                  <c:v>17.286831755909937</c:v>
                </c:pt>
                <c:pt idx="3">
                  <c:v>12.237904870686139</c:v>
                </c:pt>
                <c:pt idx="4">
                  <c:v>7.606298014756218</c:v>
                </c:pt>
                <c:pt idx="5">
                  <c:v>21.427806149780366</c:v>
                </c:pt>
                <c:pt idx="6">
                  <c:v>30.395136778115504</c:v>
                </c:pt>
                <c:pt idx="7">
                  <c:v>6.377144314775843</c:v>
                </c:pt>
                <c:pt idx="8">
                  <c:v>9.058791557206268</c:v>
                </c:pt>
                <c:pt idx="9">
                  <c:v>2.871830217397547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new_plus_viol_only!$N$21:$W$21</c:f>
              <c:numCache>
                <c:ptCount val="10"/>
                <c:pt idx="0">
                  <c:v>19.004180919802355</c:v>
                </c:pt>
                <c:pt idx="1">
                  <c:v>13.58019102802046</c:v>
                </c:pt>
                <c:pt idx="2">
                  <c:v>0</c:v>
                </c:pt>
                <c:pt idx="3">
                  <c:v>0</c:v>
                </c:pt>
                <c:pt idx="4">
                  <c:v>7.606298014756218</c:v>
                </c:pt>
                <c:pt idx="5">
                  <c:v>7.142602049926788</c:v>
                </c:pt>
                <c:pt idx="6">
                  <c:v>6.754474839581223</c:v>
                </c:pt>
                <c:pt idx="7">
                  <c:v>12.754288629551686</c:v>
                </c:pt>
                <c:pt idx="8">
                  <c:v>6.039194371470845</c:v>
                </c:pt>
                <c:pt idx="9">
                  <c:v>8.615490652192642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new_plus_viol_only!$N$22:$W$22</c:f>
              <c:numCache>
                <c:ptCount val="10"/>
                <c:pt idx="0">
                  <c:v>9.502090459901178</c:v>
                </c:pt>
                <c:pt idx="1">
                  <c:v>9.053460685346973</c:v>
                </c:pt>
                <c:pt idx="2">
                  <c:v>8.643415877954968</c:v>
                </c:pt>
                <c:pt idx="3">
                  <c:v>8.158603247124091</c:v>
                </c:pt>
                <c:pt idx="4">
                  <c:v>3.803149007378109</c:v>
                </c:pt>
                <c:pt idx="5">
                  <c:v>7.142602049926788</c:v>
                </c:pt>
                <c:pt idx="6">
                  <c:v>13.508949679162447</c:v>
                </c:pt>
                <c:pt idx="7">
                  <c:v>15.942860786939608</c:v>
                </c:pt>
                <c:pt idx="8">
                  <c:v>12.07838874294169</c:v>
                </c:pt>
                <c:pt idx="9">
                  <c:v>11.487320869590189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new_plus_viol_only!$N$23:$W$23</c:f>
              <c:numCache>
                <c:ptCount val="10"/>
                <c:pt idx="0">
                  <c:v>4.751045229950589</c:v>
                </c:pt>
                <c:pt idx="1">
                  <c:v>4.526730342673487</c:v>
                </c:pt>
                <c:pt idx="2">
                  <c:v>8.643415877954968</c:v>
                </c:pt>
                <c:pt idx="3">
                  <c:v>4.079301623562046</c:v>
                </c:pt>
                <c:pt idx="4">
                  <c:v>7.606298014756218</c:v>
                </c:pt>
                <c:pt idx="5">
                  <c:v>3.571301024963394</c:v>
                </c:pt>
                <c:pt idx="6">
                  <c:v>6.754474839581223</c:v>
                </c:pt>
                <c:pt idx="7">
                  <c:v>3.1885721573879215</c:v>
                </c:pt>
                <c:pt idx="8">
                  <c:v>3.0195971857354227</c:v>
                </c:pt>
                <c:pt idx="9">
                  <c:v>2.871830217397547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new_plus_viol_only!$N$24:$W$24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11.409447022134328</c:v>
                </c:pt>
                <c:pt idx="5">
                  <c:v>3.571301024963394</c:v>
                </c:pt>
                <c:pt idx="6">
                  <c:v>10.131712259371833</c:v>
                </c:pt>
                <c:pt idx="7">
                  <c:v>12.754288629551686</c:v>
                </c:pt>
                <c:pt idx="8">
                  <c:v>3.0195971857354227</c:v>
                </c:pt>
                <c:pt idx="9">
                  <c:v>8.615490652192642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new_plus_viol_only!$N$25:$W$25</c:f>
              <c:numCache>
                <c:ptCount val="10"/>
                <c:pt idx="0">
                  <c:v>4.751045229950589</c:v>
                </c:pt>
                <c:pt idx="1">
                  <c:v>0</c:v>
                </c:pt>
                <c:pt idx="2">
                  <c:v>0</c:v>
                </c:pt>
                <c:pt idx="3">
                  <c:v>4.079301623562046</c:v>
                </c:pt>
                <c:pt idx="4">
                  <c:v>0</c:v>
                </c:pt>
                <c:pt idx="5">
                  <c:v>3.571301024963394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2.871830217397547</c:v>
                </c:pt>
              </c:numCache>
            </c:numRef>
          </c:val>
          <c:smooth val="0"/>
        </c:ser>
        <c:marker val="1"/>
        <c:axId val="46361906"/>
        <c:axId val="14603971"/>
      </c:lineChart>
      <c:cat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603971"/>
        <c:crosses val="autoZero"/>
        <c:auto val="1"/>
        <c:lblOffset val="100"/>
        <c:noMultiLvlLbl val="0"/>
      </c:catAx>
      <c:valAx>
        <c:axId val="1460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361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Wisconsin Balance New Imprisonment Plus Violation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new_plus_viol_only!$Z$20:$AI$20</c:f>
              <c:numCache>
                <c:ptCount val="10"/>
                <c:pt idx="0">
                  <c:v>9.053460685346973</c:v>
                </c:pt>
                <c:pt idx="1">
                  <c:v>11.797917708867962</c:v>
                </c:pt>
                <c:pt idx="2">
                  <c:v>15.877219332430007</c:v>
                </c:pt>
                <c:pt idx="3">
                  <c:v>12.377011547117432</c:v>
                </c:pt>
                <c:pt idx="4">
                  <c:v>13.757336345074242</c:v>
                </c:pt>
                <c:pt idx="5">
                  <c:v>19.80974698088403</c:v>
                </c:pt>
                <c:pt idx="6">
                  <c:v>19.40002908089057</c:v>
                </c:pt>
                <c:pt idx="7">
                  <c:v>15.277024216699205</c:v>
                </c:pt>
                <c:pt idx="8">
                  <c:v>6.102588696459886</c:v>
                </c:pt>
                <c:pt idx="9">
                  <c:v>5.965310887301907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new_plus_viol_only!$Z$21:$AI$21</c:f>
              <c:numCache>
                <c:ptCount val="10"/>
                <c:pt idx="0">
                  <c:v>16.29218597391141</c:v>
                </c:pt>
                <c:pt idx="1">
                  <c:v>10.861457315940939</c:v>
                </c:pt>
                <c:pt idx="2">
                  <c:v>4.526730342673487</c:v>
                </c:pt>
                <c:pt idx="3">
                  <c:v>2.535432671585406</c:v>
                </c:pt>
                <c:pt idx="4">
                  <c:v>4.916300021561002</c:v>
                </c:pt>
                <c:pt idx="5">
                  <c:v>7.167791634754743</c:v>
                </c:pt>
                <c:pt idx="6">
                  <c:v>8.883788506353232</c:v>
                </c:pt>
                <c:pt idx="7">
                  <c:v>8.515985946867918</c:v>
                </c:pt>
                <c:pt idx="8">
                  <c:v>9.136324551071723</c:v>
                </c:pt>
                <c:pt idx="9">
                  <c:v>7.327342511831744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new_plus_viol_only!$Z$22:$AI$22</c:f>
              <c:numCache>
                <c:ptCount val="10"/>
                <c:pt idx="0">
                  <c:v>9.277775572624076</c:v>
                </c:pt>
                <c:pt idx="1">
                  <c:v>9.066322341067707</c:v>
                </c:pt>
                <c:pt idx="2">
                  <c:v>8.618493270142011</c:v>
                </c:pt>
                <c:pt idx="3">
                  <c:v>6.868389377485723</c:v>
                </c:pt>
                <c:pt idx="4">
                  <c:v>6.3681181014763295</c:v>
                </c:pt>
                <c:pt idx="5">
                  <c:v>8.151566912155781</c:v>
                </c:pt>
                <c:pt idx="6">
                  <c:v>12.198137505342947</c:v>
                </c:pt>
                <c:pt idx="7">
                  <c:v>13.843399736347914</c:v>
                </c:pt>
                <c:pt idx="8">
                  <c:v>13.169523466490496</c:v>
                </c:pt>
                <c:pt idx="9">
                  <c:v>11.78285480626594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new_plus_viol_only!$Z$23:$AI$23</c:f>
              <c:numCache>
                <c:ptCount val="10"/>
                <c:pt idx="0">
                  <c:v>4.638887786312038</c:v>
                </c:pt>
                <c:pt idx="1">
                  <c:v>5.9737304835263485</c:v>
                </c:pt>
                <c:pt idx="2">
                  <c:v>5.7498159480635</c:v>
                </c:pt>
                <c:pt idx="3">
                  <c:v>6.77633850542441</c:v>
                </c:pt>
                <c:pt idx="4">
                  <c:v>5.085633554427219</c:v>
                </c:pt>
                <c:pt idx="5">
                  <c:v>5.9773579597669455</c:v>
                </c:pt>
                <c:pt idx="6">
                  <c:v>4.504782673977513</c:v>
                </c:pt>
                <c:pt idx="7">
                  <c:v>4.320881394234855</c:v>
                </c:pt>
                <c:pt idx="8">
                  <c:v>3.026666520173631</c:v>
                </c:pt>
                <c:pt idx="9">
                  <c:v>2.945713701566485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new_plus_viol_only!$Z$24:$AI$24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3.8031490073781096</c:v>
                </c:pt>
                <c:pt idx="4">
                  <c:v>4.993582682365908</c:v>
                </c:pt>
                <c:pt idx="5">
                  <c:v>8.37082010215652</c:v>
                </c:pt>
                <c:pt idx="6">
                  <c:v>8.819100637962306</c:v>
                </c:pt>
                <c:pt idx="7">
                  <c:v>8.635199358219646</c:v>
                </c:pt>
                <c:pt idx="8">
                  <c:v>8.129792155826584</c:v>
                </c:pt>
                <c:pt idx="9">
                  <c:v>5.817543918964033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new_plus_viol_only!$Z$25:$AI$25</c:f>
              <c:numCache>
                <c:ptCount val="10"/>
                <c:pt idx="0">
                  <c:v>2.3755226149752944</c:v>
                </c:pt>
                <c:pt idx="1">
                  <c:v>1.5836817433168628</c:v>
                </c:pt>
                <c:pt idx="2">
                  <c:v>1.3597672078540153</c:v>
                </c:pt>
                <c:pt idx="3">
                  <c:v>1.3597672078540153</c:v>
                </c:pt>
                <c:pt idx="4">
                  <c:v>2.5502008828418132</c:v>
                </c:pt>
                <c:pt idx="5">
                  <c:v>1.190433674987798</c:v>
                </c:pt>
                <c:pt idx="6">
                  <c:v>1.190433674987798</c:v>
                </c:pt>
                <c:pt idx="7">
                  <c:v>0</c:v>
                </c:pt>
                <c:pt idx="8">
                  <c:v>0.9572767391325158</c:v>
                </c:pt>
                <c:pt idx="9">
                  <c:v>1.4359151086987736</c:v>
                </c:pt>
              </c:numCache>
            </c:numRef>
          </c:val>
          <c:smooth val="0"/>
        </c:ser>
        <c:marker val="1"/>
        <c:axId val="64326876"/>
        <c:axId val="42070973"/>
      </c:lineChart>
      <c:cat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070973"/>
        <c:crosses val="autoZero"/>
        <c:auto val="1"/>
        <c:lblOffset val="100"/>
        <c:noMultiLvlLbl val="0"/>
      </c:catAx>
      <c:valAx>
        <c:axId val="420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326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Wisconsin Balance New Imprisonment Plus Violation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new_plus_viol_only!$N$29:$W$29</c:f>
              <c:numCache>
                <c:ptCount val="10"/>
                <c:pt idx="0">
                  <c:v>11.399692208310375</c:v>
                </c:pt>
                <c:pt idx="1">
                  <c:v>5.498130635583902</c:v>
                </c:pt>
                <c:pt idx="2">
                  <c:v>10.58742566744896</c:v>
                </c:pt>
                <c:pt idx="3">
                  <c:v>20.27986209693774</c:v>
                </c:pt>
                <c:pt idx="4">
                  <c:v>11.377858686995108</c:v>
                </c:pt>
                <c:pt idx="5">
                  <c:v>17.26817475392851</c:v>
                </c:pt>
                <c:pt idx="6">
                  <c:v>15.171974329019434</c:v>
                </c:pt>
                <c:pt idx="7">
                  <c:v>14.754920766075484</c:v>
                </c:pt>
                <c:pt idx="8">
                  <c:v>20.170876136412755</c:v>
                </c:pt>
                <c:pt idx="9">
                  <c:v>13.941556993084987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new_plus_viol_only!$N$30:$W$30</c:f>
              <c:numCache>
                <c:ptCount val="10"/>
                <c:pt idx="0">
                  <c:v>9.499743506925313</c:v>
                </c:pt>
                <c:pt idx="1">
                  <c:v>10.996261271167803</c:v>
                </c:pt>
                <c:pt idx="2">
                  <c:v>5.29371283372448</c:v>
                </c:pt>
                <c:pt idx="3">
                  <c:v>8.449942540390726</c:v>
                </c:pt>
                <c:pt idx="4">
                  <c:v>11.377858686995108</c:v>
                </c:pt>
                <c:pt idx="5">
                  <c:v>7.849170342694777</c:v>
                </c:pt>
                <c:pt idx="6">
                  <c:v>10.620382030313605</c:v>
                </c:pt>
                <c:pt idx="7">
                  <c:v>10.32844453625284</c:v>
                </c:pt>
                <c:pt idx="8">
                  <c:v>8.644661201319751</c:v>
                </c:pt>
                <c:pt idx="9">
                  <c:v>8.364934195850992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new_plus_viol_only!$N$31:$W$31</c:f>
              <c:numCache>
                <c:ptCount val="10"/>
                <c:pt idx="0">
                  <c:v>3.7998974027701253</c:v>
                </c:pt>
                <c:pt idx="1">
                  <c:v>1.8327102118613003</c:v>
                </c:pt>
                <c:pt idx="2">
                  <c:v>0</c:v>
                </c:pt>
                <c:pt idx="3">
                  <c:v>1.689988508078145</c:v>
                </c:pt>
                <c:pt idx="4">
                  <c:v>3.2508167677128874</c:v>
                </c:pt>
                <c:pt idx="5">
                  <c:v>4.709502205616866</c:v>
                </c:pt>
                <c:pt idx="6">
                  <c:v>6.068789731607774</c:v>
                </c:pt>
                <c:pt idx="7">
                  <c:v>0</c:v>
                </c:pt>
                <c:pt idx="8">
                  <c:v>4.322330600659876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new_plus_viol_only!$N$32:$W$32</c:f>
              <c:numCache>
                <c:ptCount val="10"/>
                <c:pt idx="0">
                  <c:v>5.6998461041551876</c:v>
                </c:pt>
                <c:pt idx="1">
                  <c:v>7.330840847445201</c:v>
                </c:pt>
                <c:pt idx="2">
                  <c:v>8.822854722874133</c:v>
                </c:pt>
                <c:pt idx="3">
                  <c:v>3.37997701615629</c:v>
                </c:pt>
                <c:pt idx="4">
                  <c:v>8.127041919282219</c:v>
                </c:pt>
                <c:pt idx="5">
                  <c:v>7.849170342694777</c:v>
                </c:pt>
                <c:pt idx="6">
                  <c:v>6.068789731607774</c:v>
                </c:pt>
                <c:pt idx="7">
                  <c:v>5.901968306430194</c:v>
                </c:pt>
                <c:pt idx="8">
                  <c:v>11.526214935093002</c:v>
                </c:pt>
                <c:pt idx="9">
                  <c:v>4.182467097925496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new_plus_viol_only!$N$33:$W$33</c:f>
              <c:numCache>
                <c:ptCount val="10"/>
                <c:pt idx="0">
                  <c:v>5.6998461041551876</c:v>
                </c:pt>
                <c:pt idx="1">
                  <c:v>3.6654204237226007</c:v>
                </c:pt>
                <c:pt idx="2">
                  <c:v>7.058283778299307</c:v>
                </c:pt>
                <c:pt idx="3">
                  <c:v>6.75995403231258</c:v>
                </c:pt>
                <c:pt idx="4">
                  <c:v>8.127041919282219</c:v>
                </c:pt>
                <c:pt idx="5">
                  <c:v>7.849170342694777</c:v>
                </c:pt>
                <c:pt idx="6">
                  <c:v>9.10318459741166</c:v>
                </c:pt>
                <c:pt idx="7">
                  <c:v>11.803936612860388</c:v>
                </c:pt>
                <c:pt idx="8">
                  <c:v>8.644661201319751</c:v>
                </c:pt>
                <c:pt idx="9">
                  <c:v>12.547401293776488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1.4754920766075486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094438"/>
        <c:axId val="52305623"/>
      </c:line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9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Wisconsin Balance New Imprisonment Plus Violation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new_plus_viol_only!$Z$29:$AI$29</c:f>
              <c:numCache>
                <c:ptCount val="10"/>
                <c:pt idx="0">
                  <c:v>8.448911421947138</c:v>
                </c:pt>
                <c:pt idx="1">
                  <c:v>9.16174950378108</c:v>
                </c:pt>
                <c:pt idx="2">
                  <c:v>12.121806133323533</c:v>
                </c:pt>
                <c:pt idx="3">
                  <c:v>14.081715483793937</c:v>
                </c:pt>
                <c:pt idx="4">
                  <c:v>16.308631845953787</c:v>
                </c:pt>
                <c:pt idx="5">
                  <c:v>14.606002589981017</c:v>
                </c:pt>
                <c:pt idx="6">
                  <c:v>15.731689949674475</c:v>
                </c:pt>
                <c:pt idx="7">
                  <c:v>16.699257077169225</c:v>
                </c:pt>
                <c:pt idx="8">
                  <c:v>16.289117965191075</c:v>
                </c:pt>
                <c:pt idx="9">
                  <c:v>17.056216564748873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new_plus_viol_only!$Z$30:$AI$30</c:f>
              <c:numCache>
                <c:ptCount val="10"/>
                <c:pt idx="0">
                  <c:v>10.248002389046558</c:v>
                </c:pt>
                <c:pt idx="1">
                  <c:v>8.596572537272532</c:v>
                </c:pt>
                <c:pt idx="2">
                  <c:v>8.246638881761003</c:v>
                </c:pt>
                <c:pt idx="3">
                  <c:v>8.373838020370105</c:v>
                </c:pt>
                <c:pt idx="4">
                  <c:v>9.22565719002687</c:v>
                </c:pt>
                <c:pt idx="5">
                  <c:v>9.949137020001162</c:v>
                </c:pt>
                <c:pt idx="6">
                  <c:v>9.599332303087074</c:v>
                </c:pt>
                <c:pt idx="7">
                  <c:v>9.864495922628732</c:v>
                </c:pt>
                <c:pt idx="8">
                  <c:v>9.112679977807861</c:v>
                </c:pt>
                <c:pt idx="9">
                  <c:v>8.50479769858537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new_plus_viol_only!$Z$31:$AI$31</c:f>
              <c:numCache>
                <c:ptCount val="10"/>
                <c:pt idx="0">
                  <c:v>2.816303807315713</c:v>
                </c:pt>
                <c:pt idx="1">
                  <c:v>1.8775358715438086</c:v>
                </c:pt>
                <c:pt idx="2">
                  <c:v>1.1742329066464816</c:v>
                </c:pt>
                <c:pt idx="3">
                  <c:v>1.646935091930344</c:v>
                </c:pt>
                <c:pt idx="4">
                  <c:v>3.2167691604692994</c:v>
                </c:pt>
                <c:pt idx="5">
                  <c:v>4.676369568312509</c:v>
                </c:pt>
                <c:pt idx="6">
                  <c:v>3.59276397907488</c:v>
                </c:pt>
                <c:pt idx="7">
                  <c:v>3.46370677742255</c:v>
                </c:pt>
                <c:pt idx="8">
                  <c:v>1.4407768668866252</c:v>
                </c:pt>
                <c:pt idx="9">
                  <c:v>2.161165300329938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new_plus_viol_only!$Z$32:$AI$32</c:f>
              <c:numCache>
                <c:ptCount val="10"/>
                <c:pt idx="0">
                  <c:v>6.5153434758001945</c:v>
                </c:pt>
                <c:pt idx="1">
                  <c:v>7.284513891491507</c:v>
                </c:pt>
                <c:pt idx="2">
                  <c:v>6.511224195491875</c:v>
                </c:pt>
                <c:pt idx="3">
                  <c:v>6.776624552770881</c:v>
                </c:pt>
                <c:pt idx="4">
                  <c:v>6.452063092711096</c:v>
                </c:pt>
                <c:pt idx="5">
                  <c:v>7.34833399786159</c:v>
                </c:pt>
                <c:pt idx="6">
                  <c:v>6.606642793577582</c:v>
                </c:pt>
                <c:pt idx="7">
                  <c:v>7.83232432437699</c:v>
                </c:pt>
                <c:pt idx="8">
                  <c:v>7.203550113149564</c:v>
                </c:pt>
                <c:pt idx="9">
                  <c:v>7.854341016509249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new_plus_viol_only!$Z$33:$AI$33</c:f>
              <c:numCache>
                <c:ptCount val="10"/>
                <c:pt idx="0">
                  <c:v>4.682633263938894</c:v>
                </c:pt>
                <c:pt idx="1">
                  <c:v>5.474516768725699</c:v>
                </c:pt>
                <c:pt idx="2">
                  <c:v>5.827886078111496</c:v>
                </c:pt>
                <c:pt idx="3">
                  <c:v>7.315093243298034</c:v>
                </c:pt>
                <c:pt idx="4">
                  <c:v>7.578722098096525</c:v>
                </c:pt>
                <c:pt idx="5">
                  <c:v>8.359798953129554</c:v>
                </c:pt>
                <c:pt idx="6">
                  <c:v>9.58543051765561</c:v>
                </c:pt>
                <c:pt idx="7">
                  <c:v>9.850594137197268</c:v>
                </c:pt>
                <c:pt idx="8">
                  <c:v>10.998666369318876</c:v>
                </c:pt>
                <c:pt idx="9">
                  <c:v>10.596031247548119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0.4918306922025162</c:v>
                </c:pt>
                <c:pt idx="7">
                  <c:v>0.4918306922025162</c:v>
                </c:pt>
                <c:pt idx="8">
                  <c:v>0.4918306922025162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97041"/>
        <c:crosses val="autoZero"/>
        <c:auto val="1"/>
        <c:lblOffset val="100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8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Wisconsin Balance New Imprisonment Plus Violation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new_plus_viol_only!$N$38:$W$38</c:f>
              <c:numCache>
                <c:ptCount val="10"/>
                <c:pt idx="0">
                  <c:v>4.1816509157815505</c:v>
                </c:pt>
                <c:pt idx="1">
                  <c:v>3.974878766197631</c:v>
                </c:pt>
                <c:pt idx="2">
                  <c:v>0</c:v>
                </c:pt>
                <c:pt idx="3">
                  <c:v>10.522254568412192</c:v>
                </c:pt>
                <c:pt idx="4">
                  <c:v>3.3212660666245974</c:v>
                </c:pt>
                <c:pt idx="5">
                  <c:v>6.313529894564051</c:v>
                </c:pt>
                <c:pt idx="6">
                  <c:v>6.0242778396939665</c:v>
                </c:pt>
                <c:pt idx="7">
                  <c:v>0</c:v>
                </c:pt>
                <c:pt idx="8">
                  <c:v>2.7763125017351955</c:v>
                </c:pt>
                <c:pt idx="9">
                  <c:v>5.283597072887222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3.5074181894707306</c:v>
                </c:pt>
                <c:pt idx="4">
                  <c:v>9.963798199873793</c:v>
                </c:pt>
                <c:pt idx="5">
                  <c:v>3.1567649472820256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7.925395609330832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new_plus_viol_only!$N$40:$W$40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6.313529894564051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new_plus_viol_only!$N$41:$W$41</c:f>
              <c:numCache>
                <c:ptCount val="10"/>
                <c:pt idx="0">
                  <c:v>4.1816509157815505</c:v>
                </c:pt>
                <c:pt idx="1">
                  <c:v>0</c:v>
                </c:pt>
                <c:pt idx="2">
                  <c:v>0</c:v>
                </c:pt>
                <c:pt idx="3">
                  <c:v>3.5074181894707306</c:v>
                </c:pt>
                <c:pt idx="4">
                  <c:v>0</c:v>
                </c:pt>
                <c:pt idx="5">
                  <c:v>3.1567649472820256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3.3212660666245974</c:v>
                </c:pt>
                <c:pt idx="5">
                  <c:v>0</c:v>
                </c:pt>
                <c:pt idx="6">
                  <c:v>3.0121389198469832</c:v>
                </c:pt>
                <c:pt idx="7">
                  <c:v>0</c:v>
                </c:pt>
                <c:pt idx="8">
                  <c:v>2.7763125017351955</c:v>
                </c:pt>
                <c:pt idx="9">
                  <c:v>5.283597072887222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6.313529894564051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6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workbookViewId="0" topLeftCell="X1">
      <selection activeCell="Y1" sqref="Y1:AI16384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44</v>
      </c>
      <c r="C2">
        <v>45</v>
      </c>
      <c r="D2">
        <v>70</v>
      </c>
      <c r="E2">
        <v>58</v>
      </c>
      <c r="F2">
        <v>87</v>
      </c>
      <c r="G2">
        <v>65</v>
      </c>
      <c r="H2">
        <v>78</v>
      </c>
      <c r="I2">
        <v>81</v>
      </c>
      <c r="J2">
        <v>75</v>
      </c>
      <c r="K2">
        <v>65</v>
      </c>
      <c r="M2" s="1" t="s">
        <v>1</v>
      </c>
      <c r="N2" s="3">
        <f>(B2/B$9)*100000</f>
        <v>1.6044013103583066</v>
      </c>
      <c r="O2" s="3">
        <f aca="true" t="shared" si="0" ref="O2:W8">(C2/C$9)*100000</f>
        <v>1.6259575083104494</v>
      </c>
      <c r="P2" s="3">
        <f t="shared" si="0"/>
        <v>2.5028478833415453</v>
      </c>
      <c r="Q2" s="3">
        <f t="shared" si="0"/>
        <v>2.0504430194258263</v>
      </c>
      <c r="R2" s="3">
        <f t="shared" si="0"/>
        <v>3.047561932938925</v>
      </c>
      <c r="S2" s="3">
        <f t="shared" si="0"/>
        <v>2.2552537871782925</v>
      </c>
      <c r="T2" s="3">
        <f t="shared" si="0"/>
        <v>2.6844131614712374</v>
      </c>
      <c r="U2" s="3">
        <f t="shared" si="0"/>
        <v>2.771481117146401</v>
      </c>
      <c r="V2" s="3">
        <f t="shared" si="0"/>
        <v>2.552976822034028</v>
      </c>
      <c r="W2" s="3">
        <f t="shared" si="0"/>
        <v>2.199472532648632</v>
      </c>
      <c r="Y2" s="1" t="s">
        <v>1</v>
      </c>
      <c r="Z2" s="3">
        <f>(N2+O2)/2</f>
        <v>1.6151794093343779</v>
      </c>
      <c r="AA2" s="3">
        <f aca="true" t="shared" si="1" ref="AA2:AH8">SUM(N2:P2)/3</f>
        <v>1.9110689006701005</v>
      </c>
      <c r="AB2" s="3">
        <f t="shared" si="1"/>
        <v>2.0597494703592734</v>
      </c>
      <c r="AC2" s="3">
        <f t="shared" si="1"/>
        <v>2.5336176119020988</v>
      </c>
      <c r="AD2" s="3">
        <f t="shared" si="1"/>
        <v>2.451086246514348</v>
      </c>
      <c r="AE2" s="3">
        <f t="shared" si="1"/>
        <v>2.6624096271961517</v>
      </c>
      <c r="AF2" s="3">
        <f t="shared" si="1"/>
        <v>2.5703826885986434</v>
      </c>
      <c r="AG2" s="3">
        <f t="shared" si="1"/>
        <v>2.669623700217222</v>
      </c>
      <c r="AH2" s="3">
        <f t="shared" si="1"/>
        <v>2.5079768239430202</v>
      </c>
      <c r="AI2" s="3">
        <f>SUM(V2:W2)/2</f>
        <v>2.3762246773413302</v>
      </c>
    </row>
    <row r="3" spans="1:35" ht="13.5">
      <c r="A3" s="1" t="s">
        <v>9</v>
      </c>
      <c r="B3">
        <v>71</v>
      </c>
      <c r="C3">
        <v>71</v>
      </c>
      <c r="D3">
        <v>82</v>
      </c>
      <c r="E3">
        <v>75</v>
      </c>
      <c r="F3">
        <v>96</v>
      </c>
      <c r="G3">
        <v>81</v>
      </c>
      <c r="H3">
        <v>87</v>
      </c>
      <c r="I3">
        <v>76</v>
      </c>
      <c r="J3">
        <v>78</v>
      </c>
      <c r="K3">
        <v>51</v>
      </c>
      <c r="M3" s="1" t="s">
        <v>9</v>
      </c>
      <c r="N3" s="3">
        <f aca="true" t="shared" si="2" ref="N3:N8">(B3/B$9)*100000</f>
        <v>2.5889202962599946</v>
      </c>
      <c r="O3" s="3">
        <f t="shared" si="0"/>
        <v>2.5653996242231534</v>
      </c>
      <c r="P3" s="3">
        <f t="shared" si="0"/>
        <v>2.93190752048581</v>
      </c>
      <c r="Q3" s="3">
        <f t="shared" si="0"/>
        <v>2.6514349389127068</v>
      </c>
      <c r="R3" s="3">
        <f t="shared" si="0"/>
        <v>3.362826960484331</v>
      </c>
      <c r="S3" s="3">
        <f t="shared" si="0"/>
        <v>2.810393180945257</v>
      </c>
      <c r="T3" s="3">
        <f t="shared" si="0"/>
        <v>2.9941531416409957</v>
      </c>
      <c r="U3" s="3">
        <f t="shared" si="0"/>
        <v>2.6004020358410673</v>
      </c>
      <c r="V3" s="3">
        <f t="shared" si="0"/>
        <v>2.655095894915389</v>
      </c>
      <c r="W3" s="3">
        <f t="shared" si="0"/>
        <v>1.7257399871550803</v>
      </c>
      <c r="Y3" s="1" t="s">
        <v>9</v>
      </c>
      <c r="Z3" s="3">
        <f aca="true" t="shared" si="3" ref="Z3:Z8">(N3+O3)/2</f>
        <v>2.5771599602415742</v>
      </c>
      <c r="AA3" s="3">
        <f t="shared" si="1"/>
        <v>2.6954091469896526</v>
      </c>
      <c r="AB3" s="3">
        <f t="shared" si="1"/>
        <v>2.7162473612072233</v>
      </c>
      <c r="AC3" s="3">
        <f t="shared" si="1"/>
        <v>2.9820564732942825</v>
      </c>
      <c r="AD3" s="3">
        <f t="shared" si="1"/>
        <v>2.9415516934474315</v>
      </c>
      <c r="AE3" s="3">
        <f t="shared" si="1"/>
        <v>3.055791094356861</v>
      </c>
      <c r="AF3" s="3">
        <f t="shared" si="1"/>
        <v>2.801649452809107</v>
      </c>
      <c r="AG3" s="3">
        <f t="shared" si="1"/>
        <v>2.7498836907991504</v>
      </c>
      <c r="AH3" s="3">
        <f t="shared" si="1"/>
        <v>2.3270793059705124</v>
      </c>
      <c r="AI3" s="3">
        <f aca="true" t="shared" si="4" ref="AI3:AI8">SUM(V3:W3)/2</f>
        <v>2.1904179410352347</v>
      </c>
    </row>
    <row r="4" spans="1:35" ht="13.5">
      <c r="A4" s="1" t="s">
        <v>2</v>
      </c>
      <c r="B4">
        <v>24</v>
      </c>
      <c r="C4">
        <v>26</v>
      </c>
      <c r="D4">
        <v>46</v>
      </c>
      <c r="E4">
        <v>22</v>
      </c>
      <c r="F4">
        <v>38</v>
      </c>
      <c r="G4">
        <v>27</v>
      </c>
      <c r="H4">
        <v>26</v>
      </c>
      <c r="I4">
        <v>22</v>
      </c>
      <c r="J4">
        <v>30</v>
      </c>
      <c r="K4">
        <v>17</v>
      </c>
      <c r="M4" s="1" t="s">
        <v>2</v>
      </c>
      <c r="N4" s="3">
        <f t="shared" si="2"/>
        <v>0.8751279874681672</v>
      </c>
      <c r="O4" s="3">
        <f t="shared" si="0"/>
        <v>0.9394421159127042</v>
      </c>
      <c r="P4" s="3">
        <f t="shared" si="0"/>
        <v>1.6447286090530153</v>
      </c>
      <c r="Q4" s="3">
        <f t="shared" si="0"/>
        <v>0.7777542487477273</v>
      </c>
      <c r="R4" s="3">
        <f t="shared" si="0"/>
        <v>1.3311190051917146</v>
      </c>
      <c r="S4" s="3">
        <f t="shared" si="0"/>
        <v>0.9367977269817522</v>
      </c>
      <c r="T4" s="3">
        <f t="shared" si="0"/>
        <v>0.8948043871570791</v>
      </c>
      <c r="U4" s="3">
        <f t="shared" si="0"/>
        <v>0.7527479577434669</v>
      </c>
      <c r="V4" s="3">
        <f t="shared" si="0"/>
        <v>1.0211907288136113</v>
      </c>
      <c r="W4" s="3">
        <f t="shared" si="0"/>
        <v>0.5752466623850268</v>
      </c>
      <c r="Y4" s="1" t="s">
        <v>2</v>
      </c>
      <c r="Z4" s="3">
        <f t="shared" si="3"/>
        <v>0.9072850516904357</v>
      </c>
      <c r="AA4" s="3">
        <f t="shared" si="1"/>
        <v>1.1530995708112954</v>
      </c>
      <c r="AB4" s="3">
        <f t="shared" si="1"/>
        <v>1.1206416579044822</v>
      </c>
      <c r="AC4" s="3">
        <f t="shared" si="1"/>
        <v>1.2512006209974855</v>
      </c>
      <c r="AD4" s="3">
        <f t="shared" si="1"/>
        <v>1.0152236603070648</v>
      </c>
      <c r="AE4" s="3">
        <f t="shared" si="1"/>
        <v>1.054240373110182</v>
      </c>
      <c r="AF4" s="3">
        <f t="shared" si="1"/>
        <v>0.8614500239607662</v>
      </c>
      <c r="AG4" s="3">
        <f t="shared" si="1"/>
        <v>0.8895810245713859</v>
      </c>
      <c r="AH4" s="3">
        <f t="shared" si="1"/>
        <v>0.7830617829807016</v>
      </c>
      <c r="AI4" s="3">
        <f t="shared" si="4"/>
        <v>0.798218695599319</v>
      </c>
    </row>
    <row r="5" spans="1:35" ht="13.5">
      <c r="A5" s="1" t="s">
        <v>10</v>
      </c>
      <c r="B5">
        <v>57</v>
      </c>
      <c r="C5">
        <v>54</v>
      </c>
      <c r="D5">
        <v>62</v>
      </c>
      <c r="E5">
        <v>60</v>
      </c>
      <c r="F5">
        <v>62</v>
      </c>
      <c r="G5">
        <v>67</v>
      </c>
      <c r="H5">
        <v>74</v>
      </c>
      <c r="I5">
        <v>77</v>
      </c>
      <c r="J5">
        <v>62</v>
      </c>
      <c r="K5">
        <v>71</v>
      </c>
      <c r="M5" s="1" t="s">
        <v>10</v>
      </c>
      <c r="N5" s="3">
        <f t="shared" si="2"/>
        <v>2.078428970236897</v>
      </c>
      <c r="O5" s="3">
        <f t="shared" si="0"/>
        <v>1.9511490099725395</v>
      </c>
      <c r="P5" s="3">
        <f t="shared" si="0"/>
        <v>2.2168081252453686</v>
      </c>
      <c r="Q5" s="3">
        <f t="shared" si="0"/>
        <v>2.1211479511301654</v>
      </c>
      <c r="R5" s="3">
        <f t="shared" si="0"/>
        <v>2.171825745312797</v>
      </c>
      <c r="S5" s="3">
        <f t="shared" si="0"/>
        <v>2.324646211399163</v>
      </c>
      <c r="T5" s="3">
        <f t="shared" si="0"/>
        <v>2.546750948062456</v>
      </c>
      <c r="U5" s="3">
        <f t="shared" si="0"/>
        <v>2.634617852102134</v>
      </c>
      <c r="V5" s="3">
        <f t="shared" si="0"/>
        <v>2.11046083954813</v>
      </c>
      <c r="W5" s="3">
        <f t="shared" si="0"/>
        <v>2.4025007664315825</v>
      </c>
      <c r="Y5" s="1" t="s">
        <v>10</v>
      </c>
      <c r="Z5" s="3">
        <f t="shared" si="3"/>
        <v>2.0147889901047185</v>
      </c>
      <c r="AA5" s="3">
        <f t="shared" si="1"/>
        <v>2.0821287018182684</v>
      </c>
      <c r="AB5" s="3">
        <f t="shared" si="1"/>
        <v>2.0963683621160247</v>
      </c>
      <c r="AC5" s="3">
        <f t="shared" si="1"/>
        <v>2.16992727389611</v>
      </c>
      <c r="AD5" s="3">
        <f t="shared" si="1"/>
        <v>2.2058733026140414</v>
      </c>
      <c r="AE5" s="3">
        <f t="shared" si="1"/>
        <v>2.3477409682581385</v>
      </c>
      <c r="AF5" s="3">
        <f t="shared" si="1"/>
        <v>2.5020050038545842</v>
      </c>
      <c r="AG5" s="3">
        <f t="shared" si="1"/>
        <v>2.43060987990424</v>
      </c>
      <c r="AH5" s="3">
        <f t="shared" si="1"/>
        <v>2.3825264860272823</v>
      </c>
      <c r="AI5" s="3">
        <f t="shared" si="4"/>
        <v>2.256480802989856</v>
      </c>
    </row>
    <row r="6" spans="1:35" ht="13.5">
      <c r="A6" s="1" t="s">
        <v>3</v>
      </c>
      <c r="B6">
        <v>32</v>
      </c>
      <c r="C6">
        <v>25</v>
      </c>
      <c r="D6">
        <v>31</v>
      </c>
      <c r="E6">
        <v>38</v>
      </c>
      <c r="F6">
        <v>40</v>
      </c>
      <c r="G6">
        <v>57</v>
      </c>
      <c r="H6">
        <v>65</v>
      </c>
      <c r="I6">
        <v>84</v>
      </c>
      <c r="J6">
        <v>60</v>
      </c>
      <c r="K6">
        <v>73</v>
      </c>
      <c r="M6" s="1" t="s">
        <v>3</v>
      </c>
      <c r="N6" s="3">
        <f t="shared" si="2"/>
        <v>1.166837316624223</v>
      </c>
      <c r="O6" s="3">
        <f t="shared" si="0"/>
        <v>0.9033097268391387</v>
      </c>
      <c r="P6" s="3">
        <f t="shared" si="0"/>
        <v>1.1084040626226843</v>
      </c>
      <c r="Q6" s="3">
        <f t="shared" si="0"/>
        <v>1.343393702382438</v>
      </c>
      <c r="R6" s="3">
        <f t="shared" si="0"/>
        <v>1.4011779002018048</v>
      </c>
      <c r="S6" s="3">
        <f t="shared" si="0"/>
        <v>1.9776840902948103</v>
      </c>
      <c r="T6" s="3">
        <f t="shared" si="0"/>
        <v>2.237010967892698</v>
      </c>
      <c r="U6" s="3">
        <f t="shared" si="0"/>
        <v>2.874128565929601</v>
      </c>
      <c r="V6" s="3">
        <f t="shared" si="0"/>
        <v>2.0423814576272226</v>
      </c>
      <c r="W6" s="3">
        <f t="shared" si="0"/>
        <v>2.4701768443592327</v>
      </c>
      <c r="Y6" s="1" t="s">
        <v>3</v>
      </c>
      <c r="Z6" s="3">
        <f t="shared" si="3"/>
        <v>1.0350735217316809</v>
      </c>
      <c r="AA6" s="3">
        <f t="shared" si="1"/>
        <v>1.0595170353620154</v>
      </c>
      <c r="AB6" s="3">
        <f t="shared" si="1"/>
        <v>1.1183691639480868</v>
      </c>
      <c r="AC6" s="3">
        <f t="shared" si="1"/>
        <v>1.2843252217356425</v>
      </c>
      <c r="AD6" s="3">
        <f t="shared" si="1"/>
        <v>1.5740852309596842</v>
      </c>
      <c r="AE6" s="3">
        <f t="shared" si="1"/>
        <v>1.8719576527964377</v>
      </c>
      <c r="AF6" s="3">
        <f t="shared" si="1"/>
        <v>2.3629412080390364</v>
      </c>
      <c r="AG6" s="3">
        <f t="shared" si="1"/>
        <v>2.3845069971498405</v>
      </c>
      <c r="AH6" s="3">
        <f t="shared" si="1"/>
        <v>2.462228955972019</v>
      </c>
      <c r="AI6" s="3">
        <f t="shared" si="4"/>
        <v>2.256279150993228</v>
      </c>
    </row>
    <row r="7" spans="1:35" ht="13.5">
      <c r="A7" s="1" t="s">
        <v>11</v>
      </c>
      <c r="B7">
        <v>4</v>
      </c>
      <c r="C7">
        <v>1</v>
      </c>
      <c r="D7">
        <v>5</v>
      </c>
      <c r="E7">
        <v>3</v>
      </c>
      <c r="F7">
        <v>4</v>
      </c>
      <c r="G7">
        <v>3</v>
      </c>
      <c r="H7">
        <v>4</v>
      </c>
      <c r="I7">
        <v>1</v>
      </c>
      <c r="J7">
        <v>1</v>
      </c>
      <c r="K7">
        <v>3</v>
      </c>
      <c r="M7" s="1" t="s">
        <v>11</v>
      </c>
      <c r="N7" s="3">
        <f t="shared" si="2"/>
        <v>0.14585466457802787</v>
      </c>
      <c r="O7" s="3">
        <f t="shared" si="0"/>
        <v>0.03613238907356554</v>
      </c>
      <c r="P7" s="3">
        <f t="shared" si="0"/>
        <v>0.17877484881011035</v>
      </c>
      <c r="Q7" s="3">
        <f t="shared" si="0"/>
        <v>0.10605739755650825</v>
      </c>
      <c r="R7" s="3">
        <f t="shared" si="0"/>
        <v>0.14011779002018046</v>
      </c>
      <c r="S7" s="3">
        <f t="shared" si="0"/>
        <v>0.10408863633130581</v>
      </c>
      <c r="T7" s="3">
        <f t="shared" si="0"/>
        <v>0.1376622134087814</v>
      </c>
      <c r="U7" s="3">
        <f t="shared" si="0"/>
        <v>0.03421581626106668</v>
      </c>
      <c r="V7" s="3">
        <f t="shared" si="0"/>
        <v>0.03403969096045371</v>
      </c>
      <c r="W7" s="3">
        <f t="shared" si="0"/>
        <v>0.10151411689147531</v>
      </c>
      <c r="Y7" s="1" t="s">
        <v>11</v>
      </c>
      <c r="Z7" s="3">
        <f t="shared" si="3"/>
        <v>0.0909935268257967</v>
      </c>
      <c r="AA7" s="3">
        <f t="shared" si="1"/>
        <v>0.12025396748723459</v>
      </c>
      <c r="AB7" s="3">
        <f t="shared" si="1"/>
        <v>0.10698821181339473</v>
      </c>
      <c r="AC7" s="3">
        <f t="shared" si="1"/>
        <v>0.14165001212893302</v>
      </c>
      <c r="AD7" s="3">
        <f t="shared" si="1"/>
        <v>0.11675460796933151</v>
      </c>
      <c r="AE7" s="3">
        <f t="shared" si="1"/>
        <v>0.12728954658675587</v>
      </c>
      <c r="AF7" s="3">
        <f t="shared" si="1"/>
        <v>0.0919888886670513</v>
      </c>
      <c r="AG7" s="3">
        <f t="shared" si="1"/>
        <v>0.0686392402101006</v>
      </c>
      <c r="AH7" s="3">
        <f t="shared" si="1"/>
        <v>0.05658987470433189</v>
      </c>
      <c r="AI7" s="3">
        <f t="shared" si="4"/>
        <v>0.06777690392596451</v>
      </c>
    </row>
    <row r="8" spans="1:35" ht="13.5">
      <c r="A8" s="1" t="s">
        <v>19</v>
      </c>
      <c r="B8">
        <v>232</v>
      </c>
      <c r="C8">
        <v>222</v>
      </c>
      <c r="D8">
        <v>296</v>
      </c>
      <c r="E8">
        <v>256</v>
      </c>
      <c r="F8">
        <v>327</v>
      </c>
      <c r="G8">
        <v>300</v>
      </c>
      <c r="H8">
        <v>334</v>
      </c>
      <c r="I8">
        <v>341</v>
      </c>
      <c r="J8">
        <v>306</v>
      </c>
      <c r="K8">
        <v>280</v>
      </c>
      <c r="M8" t="s">
        <v>6</v>
      </c>
      <c r="N8" s="3">
        <f t="shared" si="2"/>
        <v>8.459570545525617</v>
      </c>
      <c r="O8" s="3">
        <f t="shared" si="0"/>
        <v>8.02139037433155</v>
      </c>
      <c r="P8" s="3">
        <f t="shared" si="0"/>
        <v>10.583471049558533</v>
      </c>
      <c r="Q8" s="3">
        <f t="shared" si="0"/>
        <v>9.050231258155373</v>
      </c>
      <c r="R8" s="3">
        <f t="shared" si="0"/>
        <v>11.454629334149754</v>
      </c>
      <c r="S8" s="3">
        <f t="shared" si="0"/>
        <v>10.40886363313058</v>
      </c>
      <c r="T8" s="3">
        <f t="shared" si="0"/>
        <v>11.494794819633247</v>
      </c>
      <c r="U8" s="3">
        <f t="shared" si="0"/>
        <v>11.667593345023738</v>
      </c>
      <c r="V8" s="3">
        <f t="shared" si="0"/>
        <v>10.416145433898834</v>
      </c>
      <c r="W8" s="3">
        <f t="shared" si="0"/>
        <v>9.474650909871029</v>
      </c>
      <c r="Y8" t="s">
        <v>6</v>
      </c>
      <c r="Z8" s="3">
        <f t="shared" si="3"/>
        <v>8.240480459928584</v>
      </c>
      <c r="AA8" s="3">
        <f t="shared" si="1"/>
        <v>9.021477323138567</v>
      </c>
      <c r="AB8" s="3">
        <f t="shared" si="1"/>
        <v>9.218364227348486</v>
      </c>
      <c r="AC8" s="3">
        <f t="shared" si="1"/>
        <v>10.362777213954553</v>
      </c>
      <c r="AD8" s="3">
        <f t="shared" si="1"/>
        <v>10.304574741811903</v>
      </c>
      <c r="AE8" s="3">
        <f t="shared" si="1"/>
        <v>11.119429262304527</v>
      </c>
      <c r="AF8" s="3">
        <f t="shared" si="1"/>
        <v>11.19041726592919</v>
      </c>
      <c r="AG8" s="3">
        <f t="shared" si="1"/>
        <v>11.192844532851941</v>
      </c>
      <c r="AH8" s="3">
        <f t="shared" si="1"/>
        <v>10.519463229597868</v>
      </c>
      <c r="AI8" s="3">
        <f t="shared" si="4"/>
        <v>9.945398171884932</v>
      </c>
    </row>
    <row r="9" spans="2:26" ht="12.75">
      <c r="B9">
        <f>Census_Pop_Ests!B2</f>
        <v>2742456</v>
      </c>
      <c r="C9">
        <f>Census_Pop_Ests!C2</f>
        <v>2767600</v>
      </c>
      <c r="D9">
        <f>Census_Pop_Ests!D2</f>
        <v>2796814</v>
      </c>
      <c r="E9">
        <f>Census_Pop_Ests!E2</f>
        <v>2828657</v>
      </c>
      <c r="F9">
        <f>Census_Pop_Ests!F2</f>
        <v>2854741</v>
      </c>
      <c r="G9">
        <f>Census_Pop_Ests!G2</f>
        <v>2882159</v>
      </c>
      <c r="H9">
        <f>Census_Pop_Ests!H2</f>
        <v>2905663</v>
      </c>
      <c r="I9">
        <f>Census_Pop_Ests!I2</f>
        <v>2922625</v>
      </c>
      <c r="J9">
        <f>Census_Pop_Ests!J2</f>
        <v>2937747</v>
      </c>
      <c r="K9">
        <f>Census_Pop_Ests!K2</f>
        <v>2955254</v>
      </c>
      <c r="N9" s="2"/>
      <c r="Z9" s="2"/>
    </row>
    <row r="10" spans="1:35" ht="13.5">
      <c r="A10" s="1" t="s">
        <v>17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0</v>
      </c>
      <c r="C11">
        <v>5</v>
      </c>
      <c r="D11">
        <v>2</v>
      </c>
      <c r="E11">
        <v>6</v>
      </c>
      <c r="F11">
        <v>9</v>
      </c>
      <c r="G11">
        <v>12</v>
      </c>
      <c r="H11">
        <v>11</v>
      </c>
      <c r="I11">
        <v>7</v>
      </c>
      <c r="J11">
        <v>7</v>
      </c>
      <c r="K11">
        <v>9</v>
      </c>
      <c r="M11" s="1" t="s">
        <v>1</v>
      </c>
      <c r="N11" s="3">
        <f>(B11/B$18)*100000</f>
        <v>0</v>
      </c>
      <c r="O11" s="3">
        <f aca="true" t="shared" si="5" ref="O11:W17">(C11/C$18)*100000</f>
        <v>55.82226191805292</v>
      </c>
      <c r="P11" s="3">
        <f t="shared" si="5"/>
        <v>21.493820526598604</v>
      </c>
      <c r="Q11" s="3">
        <f t="shared" si="5"/>
        <v>61.287027579162405</v>
      </c>
      <c r="R11" s="3">
        <f t="shared" si="5"/>
        <v>87.497569511958</v>
      </c>
      <c r="S11" s="3">
        <f t="shared" si="5"/>
        <v>109.94044892349977</v>
      </c>
      <c r="T11" s="3">
        <f t="shared" si="5"/>
        <v>94.33153245862276</v>
      </c>
      <c r="U11" s="3">
        <f t="shared" si="5"/>
        <v>59.091676515279424</v>
      </c>
      <c r="V11" s="3">
        <f t="shared" si="5"/>
        <v>58.46976277981958</v>
      </c>
      <c r="W11" s="3">
        <f t="shared" si="5"/>
        <v>73.90983000739098</v>
      </c>
      <c r="Y11" s="1" t="s">
        <v>1</v>
      </c>
      <c r="Z11" s="3">
        <f>(N11+O11)/2</f>
        <v>27.91113095902646</v>
      </c>
      <c r="AA11" s="3">
        <f aca="true" t="shared" si="6" ref="AA11:AH17">SUM(N11:P11)/3</f>
        <v>25.77202748155051</v>
      </c>
      <c r="AB11" s="3">
        <f t="shared" si="6"/>
        <v>46.201036674604644</v>
      </c>
      <c r="AC11" s="3">
        <f t="shared" si="6"/>
        <v>56.759472539239674</v>
      </c>
      <c r="AD11" s="3">
        <f t="shared" si="6"/>
        <v>86.2416820048734</v>
      </c>
      <c r="AE11" s="3">
        <f t="shared" si="6"/>
        <v>97.2565169646935</v>
      </c>
      <c r="AF11" s="3">
        <f t="shared" si="6"/>
        <v>87.78788596580064</v>
      </c>
      <c r="AG11" s="3">
        <f t="shared" si="6"/>
        <v>70.63099058457392</v>
      </c>
      <c r="AH11" s="3">
        <f t="shared" si="6"/>
        <v>63.82375643416333</v>
      </c>
      <c r="AI11" s="3">
        <f>SUM(V11:W11)/2</f>
        <v>66.18979639360528</v>
      </c>
    </row>
    <row r="12" spans="1:35" ht="13.5">
      <c r="A12" s="1" t="s">
        <v>9</v>
      </c>
      <c r="B12">
        <v>4</v>
      </c>
      <c r="C12">
        <v>1</v>
      </c>
      <c r="D12">
        <v>3</v>
      </c>
      <c r="E12">
        <v>1</v>
      </c>
      <c r="F12">
        <v>2</v>
      </c>
      <c r="G12">
        <v>4</v>
      </c>
      <c r="H12">
        <v>4</v>
      </c>
      <c r="I12">
        <v>9</v>
      </c>
      <c r="J12">
        <v>3</v>
      </c>
      <c r="K12">
        <v>2</v>
      </c>
      <c r="M12" s="1" t="s">
        <v>9</v>
      </c>
      <c r="N12" s="3">
        <f aca="true" t="shared" si="7" ref="N12:N17">(B12/B$18)*100000</f>
        <v>47.71561493498748</v>
      </c>
      <c r="O12" s="3">
        <f t="shared" si="5"/>
        <v>11.164452383610584</v>
      </c>
      <c r="P12" s="3">
        <f t="shared" si="5"/>
        <v>32.2407307898979</v>
      </c>
      <c r="Q12" s="3">
        <f t="shared" si="5"/>
        <v>10.21450459652707</v>
      </c>
      <c r="R12" s="3">
        <f t="shared" si="5"/>
        <v>19.443904335990666</v>
      </c>
      <c r="S12" s="3">
        <f t="shared" si="5"/>
        <v>36.646816307833255</v>
      </c>
      <c r="T12" s="3">
        <f t="shared" si="5"/>
        <v>34.30237543949919</v>
      </c>
      <c r="U12" s="3">
        <f t="shared" si="5"/>
        <v>75.97501266250211</v>
      </c>
      <c r="V12" s="3">
        <f t="shared" si="5"/>
        <v>25.05846976277982</v>
      </c>
      <c r="W12" s="3">
        <f t="shared" si="5"/>
        <v>16.424406668309107</v>
      </c>
      <c r="Y12" s="1" t="s">
        <v>9</v>
      </c>
      <c r="Z12" s="3">
        <f aca="true" t="shared" si="8" ref="Z12:Z17">(N12+O12)/2</f>
        <v>29.440033659299033</v>
      </c>
      <c r="AA12" s="3">
        <f t="shared" si="6"/>
        <v>30.373599369498653</v>
      </c>
      <c r="AB12" s="3">
        <f t="shared" si="6"/>
        <v>17.87322925667852</v>
      </c>
      <c r="AC12" s="3">
        <f t="shared" si="6"/>
        <v>20.633046574138547</v>
      </c>
      <c r="AD12" s="3">
        <f t="shared" si="6"/>
        <v>22.101741746783663</v>
      </c>
      <c r="AE12" s="3">
        <f t="shared" si="6"/>
        <v>30.13103202777437</v>
      </c>
      <c r="AF12" s="3">
        <f t="shared" si="6"/>
        <v>48.97473480327818</v>
      </c>
      <c r="AG12" s="3">
        <f t="shared" si="6"/>
        <v>45.1119526215937</v>
      </c>
      <c r="AH12" s="3">
        <f t="shared" si="6"/>
        <v>39.15262969786368</v>
      </c>
      <c r="AI12" s="3">
        <f aca="true" t="shared" si="9" ref="AI12:AI17">SUM(V12:W12)/2</f>
        <v>20.741438215544463</v>
      </c>
    </row>
    <row r="13" spans="1:35" ht="13.5">
      <c r="A13" s="1" t="s">
        <v>2</v>
      </c>
      <c r="B13">
        <v>1</v>
      </c>
      <c r="C13">
        <v>3</v>
      </c>
      <c r="D13">
        <v>5</v>
      </c>
      <c r="E13">
        <v>2</v>
      </c>
      <c r="F13">
        <v>4</v>
      </c>
      <c r="G13">
        <v>10</v>
      </c>
      <c r="H13">
        <v>0</v>
      </c>
      <c r="I13">
        <v>7</v>
      </c>
      <c r="J13">
        <v>6</v>
      </c>
      <c r="K13">
        <v>11</v>
      </c>
      <c r="M13" s="1" t="s">
        <v>2</v>
      </c>
      <c r="N13" s="3">
        <f t="shared" si="7"/>
        <v>11.92890373374687</v>
      </c>
      <c r="O13" s="3">
        <f t="shared" si="5"/>
        <v>33.49335715083175</v>
      </c>
      <c r="P13" s="3">
        <f t="shared" si="5"/>
        <v>53.734551316496514</v>
      </c>
      <c r="Q13" s="3">
        <f t="shared" si="5"/>
        <v>20.42900919305414</v>
      </c>
      <c r="R13" s="3">
        <f t="shared" si="5"/>
        <v>38.88780867198133</v>
      </c>
      <c r="S13" s="3">
        <f t="shared" si="5"/>
        <v>91.61704076958314</v>
      </c>
      <c r="T13" s="3">
        <f t="shared" si="5"/>
        <v>0</v>
      </c>
      <c r="U13" s="3">
        <f t="shared" si="5"/>
        <v>59.091676515279424</v>
      </c>
      <c r="V13" s="3">
        <f t="shared" si="5"/>
        <v>50.11693952555964</v>
      </c>
      <c r="W13" s="3">
        <f t="shared" si="5"/>
        <v>90.33423667570008</v>
      </c>
      <c r="Y13" s="1" t="s">
        <v>2</v>
      </c>
      <c r="Z13" s="3">
        <f t="shared" si="8"/>
        <v>22.71113044228931</v>
      </c>
      <c r="AA13" s="3">
        <f t="shared" si="6"/>
        <v>33.05227073369171</v>
      </c>
      <c r="AB13" s="3">
        <f t="shared" si="6"/>
        <v>35.885639220127466</v>
      </c>
      <c r="AC13" s="3">
        <f t="shared" si="6"/>
        <v>37.68378972717733</v>
      </c>
      <c r="AD13" s="3">
        <f t="shared" si="6"/>
        <v>50.31128621153954</v>
      </c>
      <c r="AE13" s="3">
        <f t="shared" si="6"/>
        <v>43.5016164805215</v>
      </c>
      <c r="AF13" s="3">
        <f t="shared" si="6"/>
        <v>50.236239094954186</v>
      </c>
      <c r="AG13" s="3">
        <f t="shared" si="6"/>
        <v>36.40287201361302</v>
      </c>
      <c r="AH13" s="3">
        <f t="shared" si="6"/>
        <v>66.51428423884637</v>
      </c>
      <c r="AI13" s="3">
        <f t="shared" si="9"/>
        <v>70.22558810062986</v>
      </c>
    </row>
    <row r="14" spans="1:35" ht="13.5">
      <c r="A14" s="1" t="s">
        <v>10</v>
      </c>
      <c r="B14">
        <v>5</v>
      </c>
      <c r="C14">
        <v>3</v>
      </c>
      <c r="D14">
        <v>2</v>
      </c>
      <c r="E14">
        <v>3</v>
      </c>
      <c r="F14">
        <v>6</v>
      </c>
      <c r="G14">
        <v>6</v>
      </c>
      <c r="H14">
        <v>8</v>
      </c>
      <c r="I14">
        <v>8</v>
      </c>
      <c r="J14">
        <v>12</v>
      </c>
      <c r="K14">
        <v>6</v>
      </c>
      <c r="M14" s="1" t="s">
        <v>10</v>
      </c>
      <c r="N14" s="3">
        <f t="shared" si="7"/>
        <v>59.64451866873434</v>
      </c>
      <c r="O14" s="3">
        <f t="shared" si="5"/>
        <v>33.49335715083175</v>
      </c>
      <c r="P14" s="3">
        <f t="shared" si="5"/>
        <v>21.493820526598604</v>
      </c>
      <c r="Q14" s="3">
        <f t="shared" si="5"/>
        <v>30.643513789581203</v>
      </c>
      <c r="R14" s="3">
        <f t="shared" si="5"/>
        <v>58.331713007972</v>
      </c>
      <c r="S14" s="3">
        <f t="shared" si="5"/>
        <v>54.970224461749886</v>
      </c>
      <c r="T14" s="3">
        <f t="shared" si="5"/>
        <v>68.60475087899837</v>
      </c>
      <c r="U14" s="3">
        <f t="shared" si="5"/>
        <v>67.53334458889077</v>
      </c>
      <c r="V14" s="3">
        <f t="shared" si="5"/>
        <v>100.23387905111927</v>
      </c>
      <c r="W14" s="3">
        <f t="shared" si="5"/>
        <v>49.273220004927325</v>
      </c>
      <c r="Y14" s="1" t="s">
        <v>10</v>
      </c>
      <c r="Z14" s="3">
        <f t="shared" si="8"/>
        <v>46.568937909783045</v>
      </c>
      <c r="AA14" s="3">
        <f t="shared" si="6"/>
        <v>38.21056544872156</v>
      </c>
      <c r="AB14" s="3">
        <f t="shared" si="6"/>
        <v>28.543563822337187</v>
      </c>
      <c r="AC14" s="3">
        <f t="shared" si="6"/>
        <v>36.82301577471727</v>
      </c>
      <c r="AD14" s="3">
        <f t="shared" si="6"/>
        <v>47.98181708643437</v>
      </c>
      <c r="AE14" s="3">
        <f t="shared" si="6"/>
        <v>60.63556278290675</v>
      </c>
      <c r="AF14" s="3">
        <f t="shared" si="6"/>
        <v>63.70277330987968</v>
      </c>
      <c r="AG14" s="3">
        <f t="shared" si="6"/>
        <v>78.7906581730028</v>
      </c>
      <c r="AH14" s="3">
        <f t="shared" si="6"/>
        <v>72.34681454831247</v>
      </c>
      <c r="AI14" s="3">
        <f t="shared" si="9"/>
        <v>74.7535495280233</v>
      </c>
    </row>
    <row r="15" spans="1:35" ht="13.5">
      <c r="A15" s="1" t="s">
        <v>3</v>
      </c>
      <c r="B15">
        <v>2</v>
      </c>
      <c r="C15">
        <v>1</v>
      </c>
      <c r="D15">
        <v>4</v>
      </c>
      <c r="E15">
        <v>2</v>
      </c>
      <c r="F15">
        <v>2</v>
      </c>
      <c r="G15">
        <v>7</v>
      </c>
      <c r="H15">
        <v>5</v>
      </c>
      <c r="I15">
        <v>2</v>
      </c>
      <c r="J15">
        <v>5</v>
      </c>
      <c r="K15">
        <v>4</v>
      </c>
      <c r="M15" s="1" t="s">
        <v>3</v>
      </c>
      <c r="N15" s="3">
        <f t="shared" si="7"/>
        <v>23.85780746749374</v>
      </c>
      <c r="O15" s="3">
        <f t="shared" si="5"/>
        <v>11.164452383610584</v>
      </c>
      <c r="P15" s="3">
        <f t="shared" si="5"/>
        <v>42.98764105319721</v>
      </c>
      <c r="Q15" s="3">
        <f t="shared" si="5"/>
        <v>20.42900919305414</v>
      </c>
      <c r="R15" s="3">
        <f t="shared" si="5"/>
        <v>19.443904335990666</v>
      </c>
      <c r="S15" s="3">
        <f t="shared" si="5"/>
        <v>64.13192853870821</v>
      </c>
      <c r="T15" s="3">
        <f t="shared" si="5"/>
        <v>42.87796929937398</v>
      </c>
      <c r="U15" s="3">
        <f t="shared" si="5"/>
        <v>16.883336147222693</v>
      </c>
      <c r="V15" s="3">
        <f t="shared" si="5"/>
        <v>41.7641162712997</v>
      </c>
      <c r="W15" s="3">
        <f t="shared" si="5"/>
        <v>32.848813336618214</v>
      </c>
      <c r="Y15" s="1" t="s">
        <v>3</v>
      </c>
      <c r="Z15" s="3">
        <f t="shared" si="8"/>
        <v>17.51112992555216</v>
      </c>
      <c r="AA15" s="3">
        <f t="shared" si="6"/>
        <v>26.003300301433843</v>
      </c>
      <c r="AB15" s="3">
        <f t="shared" si="6"/>
        <v>24.86036754328731</v>
      </c>
      <c r="AC15" s="3">
        <f t="shared" si="6"/>
        <v>27.62018486074734</v>
      </c>
      <c r="AD15" s="3">
        <f t="shared" si="6"/>
        <v>34.668280689251006</v>
      </c>
      <c r="AE15" s="3">
        <f t="shared" si="6"/>
        <v>42.151267391357614</v>
      </c>
      <c r="AF15" s="3">
        <f t="shared" si="6"/>
        <v>41.2977446617683</v>
      </c>
      <c r="AG15" s="3">
        <f t="shared" si="6"/>
        <v>33.84180723929879</v>
      </c>
      <c r="AH15" s="3">
        <f t="shared" si="6"/>
        <v>30.498755251713533</v>
      </c>
      <c r="AI15" s="3">
        <f t="shared" si="9"/>
        <v>37.30646480395896</v>
      </c>
    </row>
    <row r="16" spans="1:35" ht="13.5">
      <c r="A16" s="1" t="s">
        <v>11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M16" s="1" t="s">
        <v>11</v>
      </c>
      <c r="N16" s="3">
        <f t="shared" si="7"/>
        <v>0</v>
      </c>
      <c r="O16" s="3">
        <f t="shared" si="5"/>
        <v>0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5"/>
        <v>9.161704076958314</v>
      </c>
      <c r="T16" s="3">
        <f t="shared" si="5"/>
        <v>8.575593859874797</v>
      </c>
      <c r="U16" s="3">
        <f t="shared" si="5"/>
        <v>0</v>
      </c>
      <c r="V16" s="3">
        <f t="shared" si="5"/>
        <v>0</v>
      </c>
      <c r="W16" s="3">
        <f t="shared" si="5"/>
        <v>0</v>
      </c>
      <c r="Y16" s="1" t="s">
        <v>11</v>
      </c>
      <c r="Z16" s="3">
        <f t="shared" si="8"/>
        <v>0</v>
      </c>
      <c r="AA16" s="3">
        <f t="shared" si="6"/>
        <v>0</v>
      </c>
      <c r="AB16" s="3">
        <f t="shared" si="6"/>
        <v>0</v>
      </c>
      <c r="AC16" s="3">
        <f t="shared" si="6"/>
        <v>0</v>
      </c>
      <c r="AD16" s="3">
        <f t="shared" si="6"/>
        <v>3.0539013589861046</v>
      </c>
      <c r="AE16" s="3">
        <f t="shared" si="6"/>
        <v>5.9124326456110365</v>
      </c>
      <c r="AF16" s="3">
        <f t="shared" si="6"/>
        <v>5.9124326456110365</v>
      </c>
      <c r="AG16" s="3">
        <f t="shared" si="6"/>
        <v>2.8585312866249324</v>
      </c>
      <c r="AH16" s="3">
        <f t="shared" si="6"/>
        <v>0</v>
      </c>
      <c r="AI16" s="3">
        <f t="shared" si="9"/>
        <v>0</v>
      </c>
    </row>
    <row r="17" spans="1:35" ht="13.5">
      <c r="A17" s="1" t="s">
        <v>19</v>
      </c>
      <c r="B17">
        <v>12</v>
      </c>
      <c r="C17">
        <v>13</v>
      </c>
      <c r="D17">
        <v>16</v>
      </c>
      <c r="E17">
        <v>14</v>
      </c>
      <c r="F17">
        <v>23</v>
      </c>
      <c r="G17">
        <v>40</v>
      </c>
      <c r="H17">
        <v>29</v>
      </c>
      <c r="I17">
        <v>33</v>
      </c>
      <c r="J17">
        <v>33</v>
      </c>
      <c r="K17">
        <v>32</v>
      </c>
      <c r="M17" t="s">
        <v>7</v>
      </c>
      <c r="N17" s="3">
        <f t="shared" si="7"/>
        <v>143.14684480496243</v>
      </c>
      <c r="O17" s="3">
        <f t="shared" si="5"/>
        <v>145.1378809869376</v>
      </c>
      <c r="P17" s="3">
        <f t="shared" si="5"/>
        <v>171.95056421278883</v>
      </c>
      <c r="Q17" s="3">
        <f t="shared" si="5"/>
        <v>143.00306435137895</v>
      </c>
      <c r="R17" s="3">
        <f t="shared" si="5"/>
        <v>223.60489986389268</v>
      </c>
      <c r="S17" s="3">
        <f t="shared" si="5"/>
        <v>366.46816307833257</v>
      </c>
      <c r="T17" s="3">
        <f t="shared" si="5"/>
        <v>248.69222193636907</v>
      </c>
      <c r="U17" s="3">
        <f t="shared" si="5"/>
        <v>278.5750464291744</v>
      </c>
      <c r="V17" s="3">
        <f t="shared" si="5"/>
        <v>275.643167390578</v>
      </c>
      <c r="W17" s="3">
        <f t="shared" si="5"/>
        <v>262.7905066929457</v>
      </c>
      <c r="Y17" t="s">
        <v>7</v>
      </c>
      <c r="Z17" s="3">
        <f t="shared" si="8"/>
        <v>144.14236289595001</v>
      </c>
      <c r="AA17" s="3">
        <f t="shared" si="6"/>
        <v>153.41176333489628</v>
      </c>
      <c r="AB17" s="3">
        <f t="shared" si="6"/>
        <v>153.36383651703514</v>
      </c>
      <c r="AC17" s="3">
        <f t="shared" si="6"/>
        <v>179.51950947602018</v>
      </c>
      <c r="AD17" s="3">
        <f t="shared" si="6"/>
        <v>244.3587090978681</v>
      </c>
      <c r="AE17" s="3">
        <f t="shared" si="6"/>
        <v>279.58842829286476</v>
      </c>
      <c r="AF17" s="3">
        <f t="shared" si="6"/>
        <v>297.911810481292</v>
      </c>
      <c r="AG17" s="3">
        <f t="shared" si="6"/>
        <v>267.63681191870717</v>
      </c>
      <c r="AH17" s="3">
        <f t="shared" si="6"/>
        <v>272.3362401708994</v>
      </c>
      <c r="AI17" s="3">
        <f t="shared" si="9"/>
        <v>269.2168370417619</v>
      </c>
    </row>
    <row r="18" spans="2:35" ht="12.75">
      <c r="B18">
        <f>Census_Pop_Ests!B3</f>
        <v>8383</v>
      </c>
      <c r="C18">
        <f>Census_Pop_Ests!C3</f>
        <v>8957</v>
      </c>
      <c r="D18">
        <f>Census_Pop_Ests!D3</f>
        <v>9305</v>
      </c>
      <c r="E18">
        <f>Census_Pop_Ests!E3</f>
        <v>9790</v>
      </c>
      <c r="F18">
        <f>Census_Pop_Ests!F3</f>
        <v>10286</v>
      </c>
      <c r="G18">
        <f>Census_Pop_Ests!G3</f>
        <v>10915</v>
      </c>
      <c r="H18">
        <f>Census_Pop_Ests!H3</f>
        <v>11661</v>
      </c>
      <c r="I18">
        <f>Census_Pop_Ests!I3</f>
        <v>11846</v>
      </c>
      <c r="J18">
        <f>Census_Pop_Ests!J3</f>
        <v>11972</v>
      </c>
      <c r="K18">
        <f>Census_Pop_Ests!K3</f>
        <v>12177</v>
      </c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18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0</v>
      </c>
      <c r="C20">
        <v>4</v>
      </c>
      <c r="D20">
        <v>4</v>
      </c>
      <c r="E20">
        <v>3</v>
      </c>
      <c r="F20">
        <v>2</v>
      </c>
      <c r="G20">
        <v>6</v>
      </c>
      <c r="H20">
        <v>9</v>
      </c>
      <c r="I20">
        <v>2</v>
      </c>
      <c r="J20">
        <v>3</v>
      </c>
      <c r="K20">
        <v>1</v>
      </c>
      <c r="M20" s="1" t="s">
        <v>1</v>
      </c>
      <c r="N20" s="3">
        <f>(B20/B$27)*100000</f>
        <v>0</v>
      </c>
      <c r="O20" s="3">
        <f aca="true" t="shared" si="10" ref="O20:W26">(C20/C$27)*100000</f>
        <v>18.106921370693946</v>
      </c>
      <c r="P20" s="3">
        <f t="shared" si="10"/>
        <v>17.286831755909937</v>
      </c>
      <c r="Q20" s="3">
        <f t="shared" si="10"/>
        <v>12.237904870686139</v>
      </c>
      <c r="R20" s="3">
        <f t="shared" si="10"/>
        <v>7.606298014756218</v>
      </c>
      <c r="S20" s="3">
        <f t="shared" si="10"/>
        <v>21.427806149780366</v>
      </c>
      <c r="T20" s="3">
        <f t="shared" si="10"/>
        <v>30.395136778115504</v>
      </c>
      <c r="U20" s="3">
        <f t="shared" si="10"/>
        <v>6.377144314775843</v>
      </c>
      <c r="V20" s="3">
        <f t="shared" si="10"/>
        <v>9.058791557206268</v>
      </c>
      <c r="W20" s="3">
        <f t="shared" si="10"/>
        <v>2.871830217397547</v>
      </c>
      <c r="Y20" s="1" t="s">
        <v>1</v>
      </c>
      <c r="Z20" s="3">
        <f>(N20+O20)/2</f>
        <v>9.053460685346973</v>
      </c>
      <c r="AA20" s="3">
        <f aca="true" t="shared" si="11" ref="AA20:AH26">SUM(N20:P20)/3</f>
        <v>11.797917708867962</v>
      </c>
      <c r="AB20" s="3">
        <f t="shared" si="11"/>
        <v>15.877219332430007</v>
      </c>
      <c r="AC20" s="3">
        <f t="shared" si="11"/>
        <v>12.377011547117432</v>
      </c>
      <c r="AD20" s="3">
        <f t="shared" si="11"/>
        <v>13.757336345074242</v>
      </c>
      <c r="AE20" s="3">
        <f t="shared" si="11"/>
        <v>19.80974698088403</v>
      </c>
      <c r="AF20" s="3">
        <f t="shared" si="11"/>
        <v>19.40002908089057</v>
      </c>
      <c r="AG20" s="3">
        <f t="shared" si="11"/>
        <v>15.277024216699205</v>
      </c>
      <c r="AH20" s="3">
        <f t="shared" si="11"/>
        <v>6.102588696459886</v>
      </c>
      <c r="AI20" s="3">
        <f>SUM(V20:W20)/2</f>
        <v>5.965310887301907</v>
      </c>
    </row>
    <row r="21" spans="1:35" ht="13.5">
      <c r="A21" s="1" t="s">
        <v>9</v>
      </c>
      <c r="B21">
        <v>4</v>
      </c>
      <c r="C21">
        <v>3</v>
      </c>
      <c r="D21">
        <v>0</v>
      </c>
      <c r="E21">
        <v>0</v>
      </c>
      <c r="F21">
        <v>2</v>
      </c>
      <c r="G21">
        <v>2</v>
      </c>
      <c r="H21">
        <v>2</v>
      </c>
      <c r="I21">
        <v>4</v>
      </c>
      <c r="J21">
        <v>2</v>
      </c>
      <c r="K21">
        <v>3</v>
      </c>
      <c r="M21" s="1" t="s">
        <v>9</v>
      </c>
      <c r="N21" s="3">
        <f aca="true" t="shared" si="12" ref="N21:N26">(B21/B$27)*100000</f>
        <v>19.004180919802355</v>
      </c>
      <c r="O21" s="3">
        <f t="shared" si="10"/>
        <v>13.58019102802046</v>
      </c>
      <c r="P21" s="3">
        <f t="shared" si="10"/>
        <v>0</v>
      </c>
      <c r="Q21" s="3">
        <f t="shared" si="10"/>
        <v>0</v>
      </c>
      <c r="R21" s="3">
        <f t="shared" si="10"/>
        <v>7.606298014756218</v>
      </c>
      <c r="S21" s="3">
        <f t="shared" si="10"/>
        <v>7.142602049926788</v>
      </c>
      <c r="T21" s="3">
        <f t="shared" si="10"/>
        <v>6.754474839581223</v>
      </c>
      <c r="U21" s="3">
        <f t="shared" si="10"/>
        <v>12.754288629551686</v>
      </c>
      <c r="V21" s="3">
        <f t="shared" si="10"/>
        <v>6.039194371470845</v>
      </c>
      <c r="W21" s="3">
        <f t="shared" si="10"/>
        <v>8.615490652192642</v>
      </c>
      <c r="Y21" s="1" t="s">
        <v>9</v>
      </c>
      <c r="Z21" s="3">
        <f aca="true" t="shared" si="13" ref="Z21:Z26">(N21+O21)/2</f>
        <v>16.29218597391141</v>
      </c>
      <c r="AA21" s="3">
        <f t="shared" si="11"/>
        <v>10.861457315940939</v>
      </c>
      <c r="AB21" s="3">
        <f t="shared" si="11"/>
        <v>4.526730342673487</v>
      </c>
      <c r="AC21" s="3">
        <f t="shared" si="11"/>
        <v>2.535432671585406</v>
      </c>
      <c r="AD21" s="3">
        <f t="shared" si="11"/>
        <v>4.916300021561002</v>
      </c>
      <c r="AE21" s="3">
        <f t="shared" si="11"/>
        <v>7.167791634754743</v>
      </c>
      <c r="AF21" s="3">
        <f t="shared" si="11"/>
        <v>8.883788506353232</v>
      </c>
      <c r="AG21" s="3">
        <f t="shared" si="11"/>
        <v>8.515985946867918</v>
      </c>
      <c r="AH21" s="3">
        <f t="shared" si="11"/>
        <v>9.136324551071723</v>
      </c>
      <c r="AI21" s="3">
        <f aca="true" t="shared" si="14" ref="AI21:AI26">SUM(V21:W21)/2</f>
        <v>7.327342511831744</v>
      </c>
    </row>
    <row r="22" spans="1:35" ht="13.5">
      <c r="A22" s="1" t="s">
        <v>2</v>
      </c>
      <c r="B22">
        <v>2</v>
      </c>
      <c r="C22">
        <v>2</v>
      </c>
      <c r="D22">
        <v>2</v>
      </c>
      <c r="E22">
        <v>2</v>
      </c>
      <c r="F22">
        <v>1</v>
      </c>
      <c r="G22">
        <v>2</v>
      </c>
      <c r="H22">
        <v>4</v>
      </c>
      <c r="I22">
        <v>5</v>
      </c>
      <c r="J22">
        <v>4</v>
      </c>
      <c r="K22">
        <v>4</v>
      </c>
      <c r="M22" s="1" t="s">
        <v>2</v>
      </c>
      <c r="N22" s="3">
        <f t="shared" si="12"/>
        <v>9.502090459901178</v>
      </c>
      <c r="O22" s="3">
        <f t="shared" si="10"/>
        <v>9.053460685346973</v>
      </c>
      <c r="P22" s="3">
        <f t="shared" si="10"/>
        <v>8.643415877954968</v>
      </c>
      <c r="Q22" s="3">
        <f t="shared" si="10"/>
        <v>8.158603247124091</v>
      </c>
      <c r="R22" s="3">
        <f t="shared" si="10"/>
        <v>3.803149007378109</v>
      </c>
      <c r="S22" s="3">
        <f t="shared" si="10"/>
        <v>7.142602049926788</v>
      </c>
      <c r="T22" s="3">
        <f t="shared" si="10"/>
        <v>13.508949679162447</v>
      </c>
      <c r="U22" s="3">
        <f t="shared" si="10"/>
        <v>15.942860786939608</v>
      </c>
      <c r="V22" s="3">
        <f t="shared" si="10"/>
        <v>12.07838874294169</v>
      </c>
      <c r="W22" s="3">
        <f t="shared" si="10"/>
        <v>11.487320869590189</v>
      </c>
      <c r="Y22" s="1" t="s">
        <v>2</v>
      </c>
      <c r="Z22" s="3">
        <f t="shared" si="13"/>
        <v>9.277775572624076</v>
      </c>
      <c r="AA22" s="3">
        <f t="shared" si="11"/>
        <v>9.066322341067707</v>
      </c>
      <c r="AB22" s="3">
        <f t="shared" si="11"/>
        <v>8.618493270142011</v>
      </c>
      <c r="AC22" s="3">
        <f t="shared" si="11"/>
        <v>6.868389377485723</v>
      </c>
      <c r="AD22" s="3">
        <f t="shared" si="11"/>
        <v>6.3681181014763295</v>
      </c>
      <c r="AE22" s="3">
        <f t="shared" si="11"/>
        <v>8.151566912155781</v>
      </c>
      <c r="AF22" s="3">
        <f t="shared" si="11"/>
        <v>12.198137505342947</v>
      </c>
      <c r="AG22" s="3">
        <f t="shared" si="11"/>
        <v>13.843399736347914</v>
      </c>
      <c r="AH22" s="3">
        <f t="shared" si="11"/>
        <v>13.169523466490496</v>
      </c>
      <c r="AI22" s="3">
        <f t="shared" si="14"/>
        <v>11.78285480626594</v>
      </c>
    </row>
    <row r="23" spans="1:35" ht="13.5">
      <c r="A23" s="1" t="s">
        <v>10</v>
      </c>
      <c r="B23">
        <v>1</v>
      </c>
      <c r="C23">
        <v>1</v>
      </c>
      <c r="D23">
        <v>2</v>
      </c>
      <c r="E23">
        <v>1</v>
      </c>
      <c r="F23">
        <v>2</v>
      </c>
      <c r="G23">
        <v>1</v>
      </c>
      <c r="H23">
        <v>2</v>
      </c>
      <c r="I23">
        <v>1</v>
      </c>
      <c r="J23">
        <v>1</v>
      </c>
      <c r="K23">
        <v>1</v>
      </c>
      <c r="M23" s="1" t="s">
        <v>10</v>
      </c>
      <c r="N23" s="3">
        <f t="shared" si="12"/>
        <v>4.751045229950589</v>
      </c>
      <c r="O23" s="3">
        <f t="shared" si="10"/>
        <v>4.526730342673487</v>
      </c>
      <c r="P23" s="3">
        <f t="shared" si="10"/>
        <v>8.643415877954968</v>
      </c>
      <c r="Q23" s="3">
        <f t="shared" si="10"/>
        <v>4.079301623562046</v>
      </c>
      <c r="R23" s="3">
        <f t="shared" si="10"/>
        <v>7.606298014756218</v>
      </c>
      <c r="S23" s="3">
        <f t="shared" si="10"/>
        <v>3.571301024963394</v>
      </c>
      <c r="T23" s="3">
        <f t="shared" si="10"/>
        <v>6.754474839581223</v>
      </c>
      <c r="U23" s="3">
        <f t="shared" si="10"/>
        <v>3.1885721573879215</v>
      </c>
      <c r="V23" s="3">
        <f t="shared" si="10"/>
        <v>3.0195971857354227</v>
      </c>
      <c r="W23" s="3">
        <f t="shared" si="10"/>
        <v>2.871830217397547</v>
      </c>
      <c r="Y23" s="1" t="s">
        <v>10</v>
      </c>
      <c r="Z23" s="3">
        <f t="shared" si="13"/>
        <v>4.638887786312038</v>
      </c>
      <c r="AA23" s="3">
        <f t="shared" si="11"/>
        <v>5.9737304835263485</v>
      </c>
      <c r="AB23" s="3">
        <f t="shared" si="11"/>
        <v>5.7498159480635</v>
      </c>
      <c r="AC23" s="3">
        <f t="shared" si="11"/>
        <v>6.77633850542441</v>
      </c>
      <c r="AD23" s="3">
        <f t="shared" si="11"/>
        <v>5.085633554427219</v>
      </c>
      <c r="AE23" s="3">
        <f t="shared" si="11"/>
        <v>5.9773579597669455</v>
      </c>
      <c r="AF23" s="3">
        <f t="shared" si="11"/>
        <v>4.504782673977513</v>
      </c>
      <c r="AG23" s="3">
        <f t="shared" si="11"/>
        <v>4.320881394234855</v>
      </c>
      <c r="AH23" s="3">
        <f t="shared" si="11"/>
        <v>3.026666520173631</v>
      </c>
      <c r="AI23" s="3">
        <f t="shared" si="14"/>
        <v>2.945713701566485</v>
      </c>
    </row>
    <row r="24" spans="1:35" ht="13.5">
      <c r="A24" s="1" t="s">
        <v>3</v>
      </c>
      <c r="B24">
        <v>0</v>
      </c>
      <c r="C24">
        <v>0</v>
      </c>
      <c r="D24">
        <v>0</v>
      </c>
      <c r="E24">
        <v>0</v>
      </c>
      <c r="F24">
        <v>3</v>
      </c>
      <c r="G24">
        <v>1</v>
      </c>
      <c r="H24">
        <v>3</v>
      </c>
      <c r="I24">
        <v>4</v>
      </c>
      <c r="J24">
        <v>1</v>
      </c>
      <c r="K24">
        <v>3</v>
      </c>
      <c r="M24" s="1" t="s">
        <v>3</v>
      </c>
      <c r="N24" s="3">
        <f t="shared" si="12"/>
        <v>0</v>
      </c>
      <c r="O24" s="3">
        <f t="shared" si="10"/>
        <v>0</v>
      </c>
      <c r="P24" s="3">
        <f t="shared" si="10"/>
        <v>0</v>
      </c>
      <c r="Q24" s="3">
        <f t="shared" si="10"/>
        <v>0</v>
      </c>
      <c r="R24" s="3">
        <f t="shared" si="10"/>
        <v>11.409447022134328</v>
      </c>
      <c r="S24" s="3">
        <f t="shared" si="10"/>
        <v>3.571301024963394</v>
      </c>
      <c r="T24" s="3">
        <f t="shared" si="10"/>
        <v>10.131712259371833</v>
      </c>
      <c r="U24" s="3">
        <f t="shared" si="10"/>
        <v>12.754288629551686</v>
      </c>
      <c r="V24" s="3">
        <f t="shared" si="10"/>
        <v>3.0195971857354227</v>
      </c>
      <c r="W24" s="3">
        <f t="shared" si="10"/>
        <v>8.615490652192642</v>
      </c>
      <c r="Y24" s="1" t="s">
        <v>3</v>
      </c>
      <c r="Z24" s="3">
        <f t="shared" si="13"/>
        <v>0</v>
      </c>
      <c r="AA24" s="3">
        <f t="shared" si="11"/>
        <v>0</v>
      </c>
      <c r="AB24" s="3">
        <f t="shared" si="11"/>
        <v>0</v>
      </c>
      <c r="AC24" s="3">
        <f t="shared" si="11"/>
        <v>3.8031490073781096</v>
      </c>
      <c r="AD24" s="3">
        <f t="shared" si="11"/>
        <v>4.993582682365908</v>
      </c>
      <c r="AE24" s="3">
        <f t="shared" si="11"/>
        <v>8.37082010215652</v>
      </c>
      <c r="AF24" s="3">
        <f t="shared" si="11"/>
        <v>8.819100637962306</v>
      </c>
      <c r="AG24" s="3">
        <f t="shared" si="11"/>
        <v>8.635199358219646</v>
      </c>
      <c r="AH24" s="3">
        <f t="shared" si="11"/>
        <v>8.129792155826584</v>
      </c>
      <c r="AI24" s="3">
        <f t="shared" si="14"/>
        <v>5.817543918964033</v>
      </c>
    </row>
    <row r="25" spans="1:35" ht="13.5">
      <c r="A25" s="1" t="s">
        <v>11</v>
      </c>
      <c r="B25">
        <v>1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1</v>
      </c>
      <c r="M25" s="1" t="s">
        <v>11</v>
      </c>
      <c r="N25" s="3">
        <f t="shared" si="12"/>
        <v>4.751045229950589</v>
      </c>
      <c r="O25" s="3">
        <f t="shared" si="10"/>
        <v>0</v>
      </c>
      <c r="P25" s="3">
        <f t="shared" si="10"/>
        <v>0</v>
      </c>
      <c r="Q25" s="3">
        <f t="shared" si="10"/>
        <v>4.079301623562046</v>
      </c>
      <c r="R25" s="3">
        <f t="shared" si="10"/>
        <v>0</v>
      </c>
      <c r="S25" s="3">
        <f t="shared" si="10"/>
        <v>3.571301024963394</v>
      </c>
      <c r="T25" s="3">
        <f t="shared" si="10"/>
        <v>0</v>
      </c>
      <c r="U25" s="3">
        <f t="shared" si="10"/>
        <v>0</v>
      </c>
      <c r="V25" s="3">
        <f t="shared" si="10"/>
        <v>0</v>
      </c>
      <c r="W25" s="3">
        <f t="shared" si="10"/>
        <v>2.871830217397547</v>
      </c>
      <c r="Y25" s="1" t="s">
        <v>11</v>
      </c>
      <c r="Z25" s="3">
        <f t="shared" si="13"/>
        <v>2.3755226149752944</v>
      </c>
      <c r="AA25" s="3">
        <f t="shared" si="11"/>
        <v>1.5836817433168628</v>
      </c>
      <c r="AB25" s="3">
        <f t="shared" si="11"/>
        <v>1.3597672078540153</v>
      </c>
      <c r="AC25" s="3">
        <f t="shared" si="11"/>
        <v>1.3597672078540153</v>
      </c>
      <c r="AD25" s="3">
        <f t="shared" si="11"/>
        <v>2.5502008828418132</v>
      </c>
      <c r="AE25" s="3">
        <f t="shared" si="11"/>
        <v>1.190433674987798</v>
      </c>
      <c r="AF25" s="3">
        <f t="shared" si="11"/>
        <v>1.190433674987798</v>
      </c>
      <c r="AG25" s="3">
        <f t="shared" si="11"/>
        <v>0</v>
      </c>
      <c r="AH25" s="3">
        <f t="shared" si="11"/>
        <v>0.9572767391325158</v>
      </c>
      <c r="AI25" s="3">
        <f t="shared" si="14"/>
        <v>1.4359151086987736</v>
      </c>
    </row>
    <row r="26" spans="1:35" ht="13.5">
      <c r="A26" s="1" t="s">
        <v>19</v>
      </c>
      <c r="B26">
        <v>8</v>
      </c>
      <c r="C26">
        <v>10</v>
      </c>
      <c r="D26">
        <v>8</v>
      </c>
      <c r="E26">
        <v>7</v>
      </c>
      <c r="F26">
        <v>10</v>
      </c>
      <c r="G26">
        <v>13</v>
      </c>
      <c r="H26">
        <v>20</v>
      </c>
      <c r="I26">
        <v>16</v>
      </c>
      <c r="J26">
        <v>11</v>
      </c>
      <c r="K26">
        <v>13</v>
      </c>
      <c r="M26" t="s">
        <v>8</v>
      </c>
      <c r="N26" s="3">
        <f t="shared" si="12"/>
        <v>38.00836183960471</v>
      </c>
      <c r="O26" s="3">
        <f t="shared" si="10"/>
        <v>45.26730342673487</v>
      </c>
      <c r="P26" s="3">
        <f t="shared" si="10"/>
        <v>34.57366351181987</v>
      </c>
      <c r="Q26" s="3">
        <f t="shared" si="10"/>
        <v>28.555111364934323</v>
      </c>
      <c r="R26" s="3">
        <f t="shared" si="10"/>
        <v>38.03149007378109</v>
      </c>
      <c r="S26" s="3">
        <f t="shared" si="10"/>
        <v>46.42691332452412</v>
      </c>
      <c r="T26" s="3">
        <f t="shared" si="10"/>
        <v>67.54474839581223</v>
      </c>
      <c r="U26" s="3">
        <f t="shared" si="10"/>
        <v>51.017154518206745</v>
      </c>
      <c r="V26" s="3">
        <f t="shared" si="10"/>
        <v>33.21556904308965</v>
      </c>
      <c r="W26" s="3">
        <f t="shared" si="10"/>
        <v>37.33379282616812</v>
      </c>
      <c r="Y26" t="s">
        <v>8</v>
      </c>
      <c r="Z26" s="3">
        <f t="shared" si="13"/>
        <v>41.63783263316979</v>
      </c>
      <c r="AA26" s="3">
        <f t="shared" si="11"/>
        <v>39.28310959271982</v>
      </c>
      <c r="AB26" s="3">
        <f t="shared" si="11"/>
        <v>36.13202610116302</v>
      </c>
      <c r="AC26" s="3">
        <f t="shared" si="11"/>
        <v>33.7200883168451</v>
      </c>
      <c r="AD26" s="3">
        <f t="shared" si="11"/>
        <v>37.671171587746514</v>
      </c>
      <c r="AE26" s="3">
        <f t="shared" si="11"/>
        <v>50.66771726470582</v>
      </c>
      <c r="AF26" s="3">
        <f t="shared" si="11"/>
        <v>54.99627207951437</v>
      </c>
      <c r="AG26" s="3">
        <f t="shared" si="11"/>
        <v>50.59249065236955</v>
      </c>
      <c r="AH26" s="3">
        <f t="shared" si="11"/>
        <v>40.52217212915484</v>
      </c>
      <c r="AI26" s="3">
        <f t="shared" si="14"/>
        <v>35.27468093462889</v>
      </c>
    </row>
    <row r="27" spans="2:35" ht="12.75">
      <c r="B27">
        <f>Census_Pop_Ests!B4</f>
        <v>21048</v>
      </c>
      <c r="C27">
        <f>Census_Pop_Ests!C4</f>
        <v>22091</v>
      </c>
      <c r="D27">
        <f>Census_Pop_Ests!D4</f>
        <v>23139</v>
      </c>
      <c r="E27">
        <f>Census_Pop_Ests!E4</f>
        <v>24514</v>
      </c>
      <c r="F27">
        <f>Census_Pop_Ests!F4</f>
        <v>26294</v>
      </c>
      <c r="G27">
        <f>Census_Pop_Ests!G4</f>
        <v>28001</v>
      </c>
      <c r="H27">
        <f>Census_Pop_Ests!H4</f>
        <v>29610</v>
      </c>
      <c r="I27">
        <f>Census_Pop_Ests!I4</f>
        <v>31362</v>
      </c>
      <c r="J27">
        <f>Census_Pop_Ests!J4</f>
        <v>33117</v>
      </c>
      <c r="K27">
        <f>Census_Pop_Ests!K4</f>
        <v>34821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26</v>
      </c>
      <c r="M28" t="s">
        <v>26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26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6</v>
      </c>
      <c r="C29">
        <v>3</v>
      </c>
      <c r="D29">
        <v>6</v>
      </c>
      <c r="E29">
        <v>12</v>
      </c>
      <c r="F29">
        <v>7</v>
      </c>
      <c r="G29">
        <v>11</v>
      </c>
      <c r="H29">
        <v>10</v>
      </c>
      <c r="I29">
        <v>10</v>
      </c>
      <c r="J29">
        <v>14</v>
      </c>
      <c r="K29">
        <v>10</v>
      </c>
      <c r="M29" s="1" t="s">
        <v>1</v>
      </c>
      <c r="N29" s="3">
        <f>(B29/B$36)*100000</f>
        <v>11.399692208310375</v>
      </c>
      <c r="O29" s="3">
        <f aca="true" t="shared" si="15" ref="O29:W35">(C29/C$36)*100000</f>
        <v>5.498130635583902</v>
      </c>
      <c r="P29" s="3">
        <f t="shared" si="15"/>
        <v>10.58742566744896</v>
      </c>
      <c r="Q29" s="3">
        <f t="shared" si="15"/>
        <v>20.27986209693774</v>
      </c>
      <c r="R29" s="3">
        <f t="shared" si="15"/>
        <v>11.377858686995108</v>
      </c>
      <c r="S29" s="3">
        <f t="shared" si="15"/>
        <v>17.26817475392851</v>
      </c>
      <c r="T29" s="3">
        <f t="shared" si="15"/>
        <v>15.171974329019434</v>
      </c>
      <c r="U29" s="3">
        <f t="shared" si="15"/>
        <v>14.754920766075484</v>
      </c>
      <c r="V29" s="3">
        <f t="shared" si="15"/>
        <v>20.170876136412755</v>
      </c>
      <c r="W29" s="3">
        <f t="shared" si="15"/>
        <v>13.941556993084987</v>
      </c>
      <c r="Y29" s="1" t="s">
        <v>1</v>
      </c>
      <c r="Z29" s="3">
        <f>(N29+O29)/2</f>
        <v>8.448911421947138</v>
      </c>
      <c r="AA29" s="3">
        <f aca="true" t="shared" si="16" ref="AA29:AH35">SUM(N29:P29)/3</f>
        <v>9.16174950378108</v>
      </c>
      <c r="AB29" s="3">
        <f t="shared" si="16"/>
        <v>12.121806133323533</v>
      </c>
      <c r="AC29" s="3">
        <f t="shared" si="16"/>
        <v>14.081715483793937</v>
      </c>
      <c r="AD29" s="3">
        <f t="shared" si="16"/>
        <v>16.308631845953787</v>
      </c>
      <c r="AE29" s="3">
        <f t="shared" si="16"/>
        <v>14.606002589981017</v>
      </c>
      <c r="AF29" s="3">
        <f t="shared" si="16"/>
        <v>15.731689949674475</v>
      </c>
      <c r="AG29" s="3">
        <f t="shared" si="16"/>
        <v>16.699257077169225</v>
      </c>
      <c r="AH29" s="3">
        <f t="shared" si="16"/>
        <v>16.289117965191075</v>
      </c>
      <c r="AI29" s="3">
        <f>SUM(V29:W29)/2</f>
        <v>17.056216564748873</v>
      </c>
    </row>
    <row r="30" spans="1:35" ht="13.5">
      <c r="A30" s="1" t="s">
        <v>9</v>
      </c>
      <c r="B30">
        <v>5</v>
      </c>
      <c r="C30">
        <v>6</v>
      </c>
      <c r="D30">
        <v>3</v>
      </c>
      <c r="E30">
        <v>5</v>
      </c>
      <c r="F30">
        <v>7</v>
      </c>
      <c r="G30">
        <v>5</v>
      </c>
      <c r="H30">
        <v>7</v>
      </c>
      <c r="I30">
        <v>7</v>
      </c>
      <c r="J30">
        <v>6</v>
      </c>
      <c r="K30">
        <v>6</v>
      </c>
      <c r="M30" s="1" t="s">
        <v>9</v>
      </c>
      <c r="N30" s="3">
        <f aca="true" t="shared" si="17" ref="N30:N35">(B30/B$36)*100000</f>
        <v>9.499743506925313</v>
      </c>
      <c r="O30" s="3">
        <f t="shared" si="15"/>
        <v>10.996261271167803</v>
      </c>
      <c r="P30" s="3">
        <f t="shared" si="15"/>
        <v>5.29371283372448</v>
      </c>
      <c r="Q30" s="3">
        <f t="shared" si="15"/>
        <v>8.449942540390726</v>
      </c>
      <c r="R30" s="3">
        <f t="shared" si="15"/>
        <v>11.377858686995108</v>
      </c>
      <c r="S30" s="3">
        <f t="shared" si="15"/>
        <v>7.849170342694777</v>
      </c>
      <c r="T30" s="3">
        <f t="shared" si="15"/>
        <v>10.620382030313605</v>
      </c>
      <c r="U30" s="3">
        <f t="shared" si="15"/>
        <v>10.32844453625284</v>
      </c>
      <c r="V30" s="3">
        <f t="shared" si="15"/>
        <v>8.644661201319751</v>
      </c>
      <c r="W30" s="3">
        <f t="shared" si="15"/>
        <v>8.364934195850992</v>
      </c>
      <c r="Y30" s="1" t="s">
        <v>9</v>
      </c>
      <c r="Z30" s="3">
        <f aca="true" t="shared" si="18" ref="Z30:Z35">(N30+O30)/2</f>
        <v>10.248002389046558</v>
      </c>
      <c r="AA30" s="3">
        <f t="shared" si="16"/>
        <v>8.596572537272532</v>
      </c>
      <c r="AB30" s="3">
        <f t="shared" si="16"/>
        <v>8.246638881761003</v>
      </c>
      <c r="AC30" s="3">
        <f t="shared" si="16"/>
        <v>8.373838020370105</v>
      </c>
      <c r="AD30" s="3">
        <f t="shared" si="16"/>
        <v>9.22565719002687</v>
      </c>
      <c r="AE30" s="3">
        <f t="shared" si="16"/>
        <v>9.949137020001162</v>
      </c>
      <c r="AF30" s="3">
        <f t="shared" si="16"/>
        <v>9.599332303087074</v>
      </c>
      <c r="AG30" s="3">
        <f t="shared" si="16"/>
        <v>9.864495922628732</v>
      </c>
      <c r="AH30" s="3">
        <f t="shared" si="16"/>
        <v>9.112679977807861</v>
      </c>
      <c r="AI30" s="3">
        <f aca="true" t="shared" si="19" ref="AI30:AI35">SUM(V30:W30)/2</f>
        <v>8.50479769858537</v>
      </c>
    </row>
    <row r="31" spans="1:35" ht="13.5">
      <c r="A31" s="1" t="s">
        <v>2</v>
      </c>
      <c r="B31">
        <v>2</v>
      </c>
      <c r="C31">
        <v>1</v>
      </c>
      <c r="D31">
        <v>0</v>
      </c>
      <c r="E31">
        <v>1</v>
      </c>
      <c r="F31">
        <v>2</v>
      </c>
      <c r="G31">
        <v>3</v>
      </c>
      <c r="H31">
        <v>4</v>
      </c>
      <c r="I31">
        <v>0</v>
      </c>
      <c r="J31">
        <v>3</v>
      </c>
      <c r="K31">
        <v>0</v>
      </c>
      <c r="M31" s="1" t="s">
        <v>2</v>
      </c>
      <c r="N31" s="3">
        <f t="shared" si="17"/>
        <v>3.7998974027701253</v>
      </c>
      <c r="O31" s="3">
        <f t="shared" si="15"/>
        <v>1.8327102118613003</v>
      </c>
      <c r="P31" s="3">
        <f t="shared" si="15"/>
        <v>0</v>
      </c>
      <c r="Q31" s="3">
        <f t="shared" si="15"/>
        <v>1.689988508078145</v>
      </c>
      <c r="R31" s="3">
        <f t="shared" si="15"/>
        <v>3.2508167677128874</v>
      </c>
      <c r="S31" s="3">
        <f t="shared" si="15"/>
        <v>4.709502205616866</v>
      </c>
      <c r="T31" s="3">
        <f t="shared" si="15"/>
        <v>6.068789731607774</v>
      </c>
      <c r="U31" s="3">
        <f t="shared" si="15"/>
        <v>0</v>
      </c>
      <c r="V31" s="3">
        <f t="shared" si="15"/>
        <v>4.322330600659876</v>
      </c>
      <c r="W31" s="3">
        <f t="shared" si="15"/>
        <v>0</v>
      </c>
      <c r="Y31" s="1" t="s">
        <v>2</v>
      </c>
      <c r="Z31" s="3">
        <f t="shared" si="18"/>
        <v>2.816303807315713</v>
      </c>
      <c r="AA31" s="3">
        <f t="shared" si="16"/>
        <v>1.8775358715438086</v>
      </c>
      <c r="AB31" s="3">
        <f t="shared" si="16"/>
        <v>1.1742329066464816</v>
      </c>
      <c r="AC31" s="3">
        <f t="shared" si="16"/>
        <v>1.646935091930344</v>
      </c>
      <c r="AD31" s="3">
        <f t="shared" si="16"/>
        <v>3.2167691604692994</v>
      </c>
      <c r="AE31" s="3">
        <f t="shared" si="16"/>
        <v>4.676369568312509</v>
      </c>
      <c r="AF31" s="3">
        <f t="shared" si="16"/>
        <v>3.59276397907488</v>
      </c>
      <c r="AG31" s="3">
        <f t="shared" si="16"/>
        <v>3.46370677742255</v>
      </c>
      <c r="AH31" s="3">
        <f t="shared" si="16"/>
        <v>1.4407768668866252</v>
      </c>
      <c r="AI31" s="3">
        <f t="shared" si="19"/>
        <v>2.161165300329938</v>
      </c>
    </row>
    <row r="32" spans="1:35" ht="13.5">
      <c r="A32" s="1" t="s">
        <v>10</v>
      </c>
      <c r="B32">
        <v>3</v>
      </c>
      <c r="C32">
        <v>4</v>
      </c>
      <c r="D32">
        <v>5</v>
      </c>
      <c r="E32">
        <v>2</v>
      </c>
      <c r="F32">
        <v>5</v>
      </c>
      <c r="G32">
        <v>5</v>
      </c>
      <c r="H32">
        <v>4</v>
      </c>
      <c r="I32">
        <v>4</v>
      </c>
      <c r="J32">
        <v>8</v>
      </c>
      <c r="K32">
        <v>3</v>
      </c>
      <c r="M32" s="1" t="s">
        <v>10</v>
      </c>
      <c r="N32" s="3">
        <f t="shared" si="17"/>
        <v>5.6998461041551876</v>
      </c>
      <c r="O32" s="3">
        <f t="shared" si="15"/>
        <v>7.330840847445201</v>
      </c>
      <c r="P32" s="3">
        <f t="shared" si="15"/>
        <v>8.822854722874133</v>
      </c>
      <c r="Q32" s="3">
        <f t="shared" si="15"/>
        <v>3.37997701615629</v>
      </c>
      <c r="R32" s="3">
        <f t="shared" si="15"/>
        <v>8.127041919282219</v>
      </c>
      <c r="S32" s="3">
        <f t="shared" si="15"/>
        <v>7.849170342694777</v>
      </c>
      <c r="T32" s="3">
        <f t="shared" si="15"/>
        <v>6.068789731607774</v>
      </c>
      <c r="U32" s="3">
        <f t="shared" si="15"/>
        <v>5.901968306430194</v>
      </c>
      <c r="V32" s="3">
        <f t="shared" si="15"/>
        <v>11.526214935093002</v>
      </c>
      <c r="W32" s="3">
        <f t="shared" si="15"/>
        <v>4.182467097925496</v>
      </c>
      <c r="Y32" s="1" t="s">
        <v>10</v>
      </c>
      <c r="Z32" s="3">
        <f t="shared" si="18"/>
        <v>6.5153434758001945</v>
      </c>
      <c r="AA32" s="3">
        <f t="shared" si="16"/>
        <v>7.284513891491507</v>
      </c>
      <c r="AB32" s="3">
        <f t="shared" si="16"/>
        <v>6.511224195491875</v>
      </c>
      <c r="AC32" s="3">
        <f t="shared" si="16"/>
        <v>6.776624552770881</v>
      </c>
      <c r="AD32" s="3">
        <f t="shared" si="16"/>
        <v>6.452063092711096</v>
      </c>
      <c r="AE32" s="3">
        <f t="shared" si="16"/>
        <v>7.34833399786159</v>
      </c>
      <c r="AF32" s="3">
        <f t="shared" si="16"/>
        <v>6.606642793577582</v>
      </c>
      <c r="AG32" s="3">
        <f t="shared" si="16"/>
        <v>7.83232432437699</v>
      </c>
      <c r="AH32" s="3">
        <f t="shared" si="16"/>
        <v>7.203550113149564</v>
      </c>
      <c r="AI32" s="3">
        <f t="shared" si="19"/>
        <v>7.854341016509249</v>
      </c>
    </row>
    <row r="33" spans="1:35" ht="13.5">
      <c r="A33" s="1" t="s">
        <v>3</v>
      </c>
      <c r="B33">
        <v>3</v>
      </c>
      <c r="C33">
        <v>2</v>
      </c>
      <c r="D33">
        <v>4</v>
      </c>
      <c r="E33">
        <v>4</v>
      </c>
      <c r="F33">
        <v>5</v>
      </c>
      <c r="G33">
        <v>5</v>
      </c>
      <c r="H33">
        <v>6</v>
      </c>
      <c r="I33">
        <v>8</v>
      </c>
      <c r="J33">
        <v>6</v>
      </c>
      <c r="K33">
        <v>9</v>
      </c>
      <c r="M33" s="1" t="s">
        <v>3</v>
      </c>
      <c r="N33" s="3">
        <f t="shared" si="17"/>
        <v>5.6998461041551876</v>
      </c>
      <c r="O33" s="3">
        <f t="shared" si="15"/>
        <v>3.6654204237226007</v>
      </c>
      <c r="P33" s="3">
        <f t="shared" si="15"/>
        <v>7.058283778299307</v>
      </c>
      <c r="Q33" s="3">
        <f t="shared" si="15"/>
        <v>6.75995403231258</v>
      </c>
      <c r="R33" s="3">
        <f t="shared" si="15"/>
        <v>8.127041919282219</v>
      </c>
      <c r="S33" s="3">
        <f t="shared" si="15"/>
        <v>7.849170342694777</v>
      </c>
      <c r="T33" s="3">
        <f t="shared" si="15"/>
        <v>9.10318459741166</v>
      </c>
      <c r="U33" s="3">
        <f t="shared" si="15"/>
        <v>11.803936612860388</v>
      </c>
      <c r="V33" s="3">
        <f t="shared" si="15"/>
        <v>8.644661201319751</v>
      </c>
      <c r="W33" s="3">
        <f t="shared" si="15"/>
        <v>12.547401293776488</v>
      </c>
      <c r="Y33" s="1" t="s">
        <v>3</v>
      </c>
      <c r="Z33" s="3">
        <f t="shared" si="18"/>
        <v>4.682633263938894</v>
      </c>
      <c r="AA33" s="3">
        <f t="shared" si="16"/>
        <v>5.474516768725699</v>
      </c>
      <c r="AB33" s="3">
        <f t="shared" si="16"/>
        <v>5.827886078111496</v>
      </c>
      <c r="AC33" s="3">
        <f t="shared" si="16"/>
        <v>7.315093243298034</v>
      </c>
      <c r="AD33" s="3">
        <f t="shared" si="16"/>
        <v>7.578722098096525</v>
      </c>
      <c r="AE33" s="3">
        <f t="shared" si="16"/>
        <v>8.359798953129554</v>
      </c>
      <c r="AF33" s="3">
        <f t="shared" si="16"/>
        <v>9.58543051765561</v>
      </c>
      <c r="AG33" s="3">
        <f t="shared" si="16"/>
        <v>9.850594137197268</v>
      </c>
      <c r="AH33" s="3">
        <f t="shared" si="16"/>
        <v>10.998666369318876</v>
      </c>
      <c r="AI33" s="3">
        <f t="shared" si="19"/>
        <v>10.596031247548119</v>
      </c>
    </row>
    <row r="34" spans="1:35" ht="13.5">
      <c r="A34" s="1" t="s">
        <v>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M34" s="1" t="s">
        <v>11</v>
      </c>
      <c r="N34" s="3">
        <f t="shared" si="17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1.4754920766075486</v>
      </c>
      <c r="V34" s="3">
        <f t="shared" si="15"/>
        <v>0</v>
      </c>
      <c r="W34" s="3">
        <f t="shared" si="15"/>
        <v>0</v>
      </c>
      <c r="Y34" s="1" t="s">
        <v>11</v>
      </c>
      <c r="Z34" s="3">
        <f t="shared" si="18"/>
        <v>0</v>
      </c>
      <c r="AA34" s="3">
        <f t="shared" si="16"/>
        <v>0</v>
      </c>
      <c r="AB34" s="3">
        <f t="shared" si="16"/>
        <v>0</v>
      </c>
      <c r="AC34" s="3">
        <f t="shared" si="16"/>
        <v>0</v>
      </c>
      <c r="AD34" s="3">
        <f t="shared" si="16"/>
        <v>0</v>
      </c>
      <c r="AE34" s="3">
        <f t="shared" si="16"/>
        <v>0</v>
      </c>
      <c r="AF34" s="3">
        <f t="shared" si="16"/>
        <v>0.4918306922025162</v>
      </c>
      <c r="AG34" s="3">
        <f t="shared" si="16"/>
        <v>0.4918306922025162</v>
      </c>
      <c r="AH34" s="3">
        <f t="shared" si="16"/>
        <v>0.4918306922025162</v>
      </c>
      <c r="AI34" s="3">
        <f t="shared" si="19"/>
        <v>0</v>
      </c>
    </row>
    <row r="35" spans="1:35" ht="13.5">
      <c r="A35" s="1" t="s">
        <v>19</v>
      </c>
      <c r="B35">
        <v>19</v>
      </c>
      <c r="C35">
        <v>16</v>
      </c>
      <c r="D35">
        <v>18</v>
      </c>
      <c r="E35">
        <v>24</v>
      </c>
      <c r="F35">
        <v>26</v>
      </c>
      <c r="G35">
        <v>29</v>
      </c>
      <c r="H35">
        <v>31</v>
      </c>
      <c r="I35">
        <v>30</v>
      </c>
      <c r="J35">
        <v>37</v>
      </c>
      <c r="K35">
        <v>28</v>
      </c>
      <c r="M35" t="s">
        <v>27</v>
      </c>
      <c r="N35" s="3">
        <f t="shared" si="17"/>
        <v>36.09902532631619</v>
      </c>
      <c r="O35" s="3">
        <f t="shared" si="15"/>
        <v>29.323363389780805</v>
      </c>
      <c r="P35" s="3">
        <f t="shared" si="15"/>
        <v>31.76227700234688</v>
      </c>
      <c r="Q35" s="3">
        <f t="shared" si="15"/>
        <v>40.55972419387548</v>
      </c>
      <c r="R35" s="3">
        <f t="shared" si="15"/>
        <v>42.26061798026754</v>
      </c>
      <c r="S35" s="3">
        <f t="shared" si="15"/>
        <v>45.52518798762971</v>
      </c>
      <c r="T35" s="3">
        <f t="shared" si="15"/>
        <v>47.03312041996025</v>
      </c>
      <c r="U35" s="3">
        <f t="shared" si="15"/>
        <v>44.26476229822646</v>
      </c>
      <c r="V35" s="3">
        <f t="shared" si="15"/>
        <v>53.30874407480513</v>
      </c>
      <c r="W35" s="3">
        <f t="shared" si="15"/>
        <v>39.03635958063797</v>
      </c>
      <c r="Y35" t="s">
        <v>27</v>
      </c>
      <c r="Z35" s="3">
        <f t="shared" si="18"/>
        <v>32.711194358048495</v>
      </c>
      <c r="AA35" s="3">
        <f t="shared" si="16"/>
        <v>32.39488857281462</v>
      </c>
      <c r="AB35" s="3">
        <f t="shared" si="16"/>
        <v>33.88178819533439</v>
      </c>
      <c r="AC35" s="3">
        <f t="shared" si="16"/>
        <v>38.1942063921633</v>
      </c>
      <c r="AD35" s="3">
        <f t="shared" si="16"/>
        <v>42.781843387257574</v>
      </c>
      <c r="AE35" s="3">
        <f t="shared" si="16"/>
        <v>44.93964212928583</v>
      </c>
      <c r="AF35" s="3">
        <f t="shared" si="16"/>
        <v>45.60769023527214</v>
      </c>
      <c r="AG35" s="3">
        <f t="shared" si="16"/>
        <v>48.20220893099728</v>
      </c>
      <c r="AH35" s="3">
        <f t="shared" si="16"/>
        <v>45.53662198455652</v>
      </c>
      <c r="AI35" s="3">
        <f t="shared" si="19"/>
        <v>46.17255182772155</v>
      </c>
    </row>
    <row r="36" spans="2:35" ht="12.75">
      <c r="B36">
        <f>Census_Pop_Ests!B5</f>
        <v>52633</v>
      </c>
      <c r="C36">
        <f>Census_Pop_Ests!C5</f>
        <v>54564</v>
      </c>
      <c r="D36">
        <f>Census_Pop_Ests!D5</f>
        <v>56671</v>
      </c>
      <c r="E36">
        <f>Census_Pop_Ests!E5</f>
        <v>59172</v>
      </c>
      <c r="F36">
        <f>Census_Pop_Ests!F5</f>
        <v>61523</v>
      </c>
      <c r="G36">
        <f>Census_Pop_Ests!G5</f>
        <v>63701</v>
      </c>
      <c r="H36">
        <f>Census_Pop_Ests!H5</f>
        <v>65911</v>
      </c>
      <c r="I36">
        <f>Census_Pop_Ests!I5</f>
        <v>67774</v>
      </c>
      <c r="J36">
        <f>Census_Pop_Ests!J5</f>
        <v>69407</v>
      </c>
      <c r="K36">
        <f>Census_Pop_Ests!K5</f>
        <v>71728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23</v>
      </c>
      <c r="M37" t="s">
        <v>24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24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1</v>
      </c>
      <c r="C38">
        <v>1</v>
      </c>
      <c r="D38">
        <v>0</v>
      </c>
      <c r="E38">
        <v>3</v>
      </c>
      <c r="F38">
        <v>1</v>
      </c>
      <c r="G38">
        <v>2</v>
      </c>
      <c r="H38">
        <v>2</v>
      </c>
      <c r="I38">
        <v>0</v>
      </c>
      <c r="J38">
        <v>1</v>
      </c>
      <c r="K38">
        <v>2</v>
      </c>
      <c r="M38" s="1" t="s">
        <v>1</v>
      </c>
      <c r="N38" s="3">
        <f>(B38/B$45)*100000</f>
        <v>4.1816509157815505</v>
      </c>
      <c r="O38" s="3">
        <f aca="true" t="shared" si="20" ref="O38:W44">(C38/C$45)*100000</f>
        <v>3.974878766197631</v>
      </c>
      <c r="P38" s="3">
        <f t="shared" si="20"/>
        <v>0</v>
      </c>
      <c r="Q38" s="3">
        <f t="shared" si="20"/>
        <v>10.522254568412192</v>
      </c>
      <c r="R38" s="3">
        <f t="shared" si="20"/>
        <v>3.3212660666245974</v>
      </c>
      <c r="S38" s="3">
        <f t="shared" si="20"/>
        <v>6.313529894564051</v>
      </c>
      <c r="T38" s="3">
        <f t="shared" si="20"/>
        <v>6.0242778396939665</v>
      </c>
      <c r="U38" s="3">
        <f t="shared" si="20"/>
        <v>0</v>
      </c>
      <c r="V38" s="3">
        <f t="shared" si="20"/>
        <v>2.7763125017351955</v>
      </c>
      <c r="W38" s="3">
        <f t="shared" si="20"/>
        <v>5.283597072887222</v>
      </c>
      <c r="Y38" s="1" t="s">
        <v>1</v>
      </c>
      <c r="Z38" s="3">
        <f>(N38+O38)/2</f>
        <v>4.078264840989591</v>
      </c>
      <c r="AA38" s="3">
        <f aca="true" t="shared" si="21" ref="AA38:AH44">SUM(N38:P38)/3</f>
        <v>2.718843227326394</v>
      </c>
      <c r="AB38" s="3">
        <f t="shared" si="21"/>
        <v>4.832377778203274</v>
      </c>
      <c r="AC38" s="3">
        <f t="shared" si="21"/>
        <v>4.614506878345597</v>
      </c>
      <c r="AD38" s="3">
        <f t="shared" si="21"/>
        <v>6.71901684320028</v>
      </c>
      <c r="AE38" s="3">
        <f t="shared" si="21"/>
        <v>5.219691266960872</v>
      </c>
      <c r="AF38" s="3">
        <f t="shared" si="21"/>
        <v>4.112602578086006</v>
      </c>
      <c r="AG38" s="3">
        <f t="shared" si="21"/>
        <v>2.9335301138097205</v>
      </c>
      <c r="AH38" s="3">
        <f t="shared" si="21"/>
        <v>2.686636524874139</v>
      </c>
      <c r="AI38" s="3">
        <f>SUM(V38:W38)/2</f>
        <v>4.029954787311208</v>
      </c>
    </row>
    <row r="39" spans="1:35" ht="13.5">
      <c r="A39" s="1" t="s">
        <v>9</v>
      </c>
      <c r="B39">
        <v>0</v>
      </c>
      <c r="C39">
        <v>0</v>
      </c>
      <c r="D39">
        <v>0</v>
      </c>
      <c r="E39">
        <v>1</v>
      </c>
      <c r="F39">
        <v>3</v>
      </c>
      <c r="G39">
        <v>1</v>
      </c>
      <c r="H39">
        <v>0</v>
      </c>
      <c r="I39">
        <v>0</v>
      </c>
      <c r="J39">
        <v>0</v>
      </c>
      <c r="K39">
        <v>3</v>
      </c>
      <c r="M39" s="1" t="s">
        <v>9</v>
      </c>
      <c r="N39" s="3">
        <f aca="true" t="shared" si="22" ref="N39:N44">(B39/B$45)*100000</f>
        <v>0</v>
      </c>
      <c r="O39" s="3">
        <f t="shared" si="20"/>
        <v>0</v>
      </c>
      <c r="P39" s="3">
        <f t="shared" si="20"/>
        <v>0</v>
      </c>
      <c r="Q39" s="3">
        <f t="shared" si="20"/>
        <v>3.5074181894707306</v>
      </c>
      <c r="R39" s="3">
        <f t="shared" si="20"/>
        <v>9.963798199873793</v>
      </c>
      <c r="S39" s="3">
        <f t="shared" si="20"/>
        <v>3.1567649472820256</v>
      </c>
      <c r="T39" s="3">
        <f t="shared" si="20"/>
        <v>0</v>
      </c>
      <c r="U39" s="3">
        <f t="shared" si="20"/>
        <v>0</v>
      </c>
      <c r="V39" s="3">
        <f t="shared" si="20"/>
        <v>0</v>
      </c>
      <c r="W39" s="3">
        <f t="shared" si="20"/>
        <v>7.925395609330832</v>
      </c>
      <c r="Y39" s="1" t="s">
        <v>9</v>
      </c>
      <c r="Z39" s="3">
        <f aca="true" t="shared" si="23" ref="Z39:Z44">(N39+O39)/2</f>
        <v>0</v>
      </c>
      <c r="AA39" s="3">
        <f t="shared" si="21"/>
        <v>0</v>
      </c>
      <c r="AB39" s="3">
        <f t="shared" si="21"/>
        <v>1.1691393964902435</v>
      </c>
      <c r="AC39" s="3">
        <f t="shared" si="21"/>
        <v>4.490405463114841</v>
      </c>
      <c r="AD39" s="3">
        <f t="shared" si="21"/>
        <v>5.542660445542182</v>
      </c>
      <c r="AE39" s="3">
        <f t="shared" si="21"/>
        <v>4.37352104905194</v>
      </c>
      <c r="AF39" s="3">
        <f t="shared" si="21"/>
        <v>1.052254982427342</v>
      </c>
      <c r="AG39" s="3">
        <f t="shared" si="21"/>
        <v>0</v>
      </c>
      <c r="AH39" s="3">
        <f t="shared" si="21"/>
        <v>2.6417985364436105</v>
      </c>
      <c r="AI39" s="3">
        <f aca="true" t="shared" si="24" ref="AI39:AI44">SUM(V39:W39)/2</f>
        <v>3.962697804665416</v>
      </c>
    </row>
    <row r="40" spans="1:35" ht="13.5">
      <c r="A40" s="1" t="s">
        <v>2</v>
      </c>
      <c r="B40">
        <v>0</v>
      </c>
      <c r="C40">
        <v>0</v>
      </c>
      <c r="D40">
        <v>0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0</v>
      </c>
      <c r="M40" s="1" t="s">
        <v>2</v>
      </c>
      <c r="N40" s="3">
        <f t="shared" si="22"/>
        <v>0</v>
      </c>
      <c r="O40" s="3">
        <f t="shared" si="20"/>
        <v>0</v>
      </c>
      <c r="P40" s="3">
        <f t="shared" si="20"/>
        <v>0</v>
      </c>
      <c r="Q40" s="3">
        <f t="shared" si="20"/>
        <v>0</v>
      </c>
      <c r="R40" s="3">
        <f t="shared" si="20"/>
        <v>0</v>
      </c>
      <c r="S40" s="3">
        <f t="shared" si="20"/>
        <v>6.313529894564051</v>
      </c>
      <c r="T40" s="3">
        <f t="shared" si="20"/>
        <v>0</v>
      </c>
      <c r="U40" s="3">
        <f t="shared" si="20"/>
        <v>0</v>
      </c>
      <c r="V40" s="3">
        <f t="shared" si="20"/>
        <v>0</v>
      </c>
      <c r="W40" s="3">
        <f t="shared" si="20"/>
        <v>0</v>
      </c>
      <c r="Y40" s="1" t="s">
        <v>2</v>
      </c>
      <c r="Z40" s="3">
        <f t="shared" si="23"/>
        <v>0</v>
      </c>
      <c r="AA40" s="3">
        <f t="shared" si="21"/>
        <v>0</v>
      </c>
      <c r="AB40" s="3">
        <f t="shared" si="21"/>
        <v>0</v>
      </c>
      <c r="AC40" s="3">
        <f t="shared" si="21"/>
        <v>0</v>
      </c>
      <c r="AD40" s="3">
        <f t="shared" si="21"/>
        <v>2.104509964854684</v>
      </c>
      <c r="AE40" s="3">
        <f t="shared" si="21"/>
        <v>2.104509964854684</v>
      </c>
      <c r="AF40" s="3">
        <f t="shared" si="21"/>
        <v>2.104509964854684</v>
      </c>
      <c r="AG40" s="3">
        <f t="shared" si="21"/>
        <v>0</v>
      </c>
      <c r="AH40" s="3">
        <f t="shared" si="21"/>
        <v>0</v>
      </c>
      <c r="AI40" s="3">
        <f t="shared" si="24"/>
        <v>0</v>
      </c>
    </row>
    <row r="41" spans="1:35" ht="13.5">
      <c r="A41" s="1" t="s">
        <v>10</v>
      </c>
      <c r="B41">
        <v>1</v>
      </c>
      <c r="C41">
        <v>0</v>
      </c>
      <c r="D41">
        <v>0</v>
      </c>
      <c r="E41">
        <v>1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M41" s="1" t="s">
        <v>10</v>
      </c>
      <c r="N41" s="3">
        <f t="shared" si="22"/>
        <v>4.1816509157815505</v>
      </c>
      <c r="O41" s="3">
        <f t="shared" si="20"/>
        <v>0</v>
      </c>
      <c r="P41" s="3">
        <f t="shared" si="20"/>
        <v>0</v>
      </c>
      <c r="Q41" s="3">
        <f t="shared" si="20"/>
        <v>3.5074181894707306</v>
      </c>
      <c r="R41" s="3">
        <f t="shared" si="20"/>
        <v>0</v>
      </c>
      <c r="S41" s="3">
        <f t="shared" si="20"/>
        <v>3.1567649472820256</v>
      </c>
      <c r="T41" s="3">
        <f t="shared" si="20"/>
        <v>0</v>
      </c>
      <c r="U41" s="3">
        <f t="shared" si="20"/>
        <v>0</v>
      </c>
      <c r="V41" s="3">
        <f t="shared" si="20"/>
        <v>0</v>
      </c>
      <c r="W41" s="3">
        <f t="shared" si="20"/>
        <v>0</v>
      </c>
      <c r="Y41" s="1" t="s">
        <v>10</v>
      </c>
      <c r="Z41" s="3">
        <f t="shared" si="23"/>
        <v>2.0908254578907752</v>
      </c>
      <c r="AA41" s="3">
        <f t="shared" si="21"/>
        <v>1.3938836385938502</v>
      </c>
      <c r="AB41" s="3">
        <f t="shared" si="21"/>
        <v>1.1691393964902435</v>
      </c>
      <c r="AC41" s="3">
        <f t="shared" si="21"/>
        <v>1.1691393964902435</v>
      </c>
      <c r="AD41" s="3">
        <f t="shared" si="21"/>
        <v>2.2213943789175854</v>
      </c>
      <c r="AE41" s="3">
        <f t="shared" si="21"/>
        <v>1.052254982427342</v>
      </c>
      <c r="AF41" s="3">
        <f t="shared" si="21"/>
        <v>1.052254982427342</v>
      </c>
      <c r="AG41" s="3">
        <f t="shared" si="21"/>
        <v>0</v>
      </c>
      <c r="AH41" s="3">
        <f t="shared" si="21"/>
        <v>0</v>
      </c>
      <c r="AI41" s="3">
        <f t="shared" si="24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1</v>
      </c>
      <c r="K42">
        <v>2</v>
      </c>
      <c r="M42" s="1" t="s">
        <v>3</v>
      </c>
      <c r="N42" s="3">
        <f t="shared" si="22"/>
        <v>0</v>
      </c>
      <c r="O42" s="3">
        <f t="shared" si="20"/>
        <v>0</v>
      </c>
      <c r="P42" s="3">
        <f t="shared" si="20"/>
        <v>0</v>
      </c>
      <c r="Q42" s="3">
        <f t="shared" si="20"/>
        <v>0</v>
      </c>
      <c r="R42" s="3">
        <f t="shared" si="20"/>
        <v>3.3212660666245974</v>
      </c>
      <c r="S42" s="3">
        <f t="shared" si="20"/>
        <v>0</v>
      </c>
      <c r="T42" s="3">
        <f t="shared" si="20"/>
        <v>3.0121389198469832</v>
      </c>
      <c r="U42" s="3">
        <f t="shared" si="20"/>
        <v>0</v>
      </c>
      <c r="V42" s="3">
        <f t="shared" si="20"/>
        <v>2.7763125017351955</v>
      </c>
      <c r="W42" s="3">
        <f t="shared" si="20"/>
        <v>5.283597072887222</v>
      </c>
      <c r="Y42" s="1" t="s">
        <v>3</v>
      </c>
      <c r="Z42" s="3">
        <f t="shared" si="23"/>
        <v>0</v>
      </c>
      <c r="AA42" s="3">
        <f t="shared" si="21"/>
        <v>0</v>
      </c>
      <c r="AB42" s="3">
        <f t="shared" si="21"/>
        <v>0</v>
      </c>
      <c r="AC42" s="3">
        <f t="shared" si="21"/>
        <v>1.107088688874866</v>
      </c>
      <c r="AD42" s="3">
        <f t="shared" si="21"/>
        <v>1.107088688874866</v>
      </c>
      <c r="AE42" s="3">
        <f t="shared" si="21"/>
        <v>2.1111349954905267</v>
      </c>
      <c r="AF42" s="3">
        <f t="shared" si="21"/>
        <v>1.004046306615661</v>
      </c>
      <c r="AG42" s="3">
        <f t="shared" si="21"/>
        <v>1.9294838071940597</v>
      </c>
      <c r="AH42" s="3">
        <f t="shared" si="21"/>
        <v>2.686636524874139</v>
      </c>
      <c r="AI42" s="3">
        <f t="shared" si="24"/>
        <v>4.029954787311208</v>
      </c>
    </row>
    <row r="43" spans="1:35" ht="13.5">
      <c r="A43" s="1" t="s">
        <v>11</v>
      </c>
      <c r="B43">
        <v>0</v>
      </c>
      <c r="C43">
        <v>0</v>
      </c>
      <c r="D43">
        <v>0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M43" s="1" t="s">
        <v>11</v>
      </c>
      <c r="N43" s="3">
        <f t="shared" si="22"/>
        <v>0</v>
      </c>
      <c r="O43" s="3">
        <f t="shared" si="20"/>
        <v>0</v>
      </c>
      <c r="P43" s="3">
        <f t="shared" si="20"/>
        <v>0</v>
      </c>
      <c r="Q43" s="3">
        <f t="shared" si="20"/>
        <v>0</v>
      </c>
      <c r="R43" s="3">
        <f t="shared" si="20"/>
        <v>0</v>
      </c>
      <c r="S43" s="3">
        <f t="shared" si="20"/>
        <v>6.313529894564051</v>
      </c>
      <c r="T43" s="3">
        <f t="shared" si="20"/>
        <v>0</v>
      </c>
      <c r="U43" s="3">
        <f t="shared" si="20"/>
        <v>0</v>
      </c>
      <c r="V43" s="3">
        <f t="shared" si="20"/>
        <v>0</v>
      </c>
      <c r="W43" s="3">
        <f t="shared" si="20"/>
        <v>0</v>
      </c>
      <c r="Y43" s="1" t="s">
        <v>11</v>
      </c>
      <c r="Z43" s="3">
        <f t="shared" si="23"/>
        <v>0</v>
      </c>
      <c r="AA43" s="3">
        <f t="shared" si="21"/>
        <v>0</v>
      </c>
      <c r="AB43" s="3">
        <f t="shared" si="21"/>
        <v>0</v>
      </c>
      <c r="AC43" s="3">
        <f t="shared" si="21"/>
        <v>0</v>
      </c>
      <c r="AD43" s="3">
        <f t="shared" si="21"/>
        <v>2.104509964854684</v>
      </c>
      <c r="AE43" s="3">
        <f t="shared" si="21"/>
        <v>2.104509964854684</v>
      </c>
      <c r="AF43" s="3">
        <f t="shared" si="21"/>
        <v>2.104509964854684</v>
      </c>
      <c r="AG43" s="3">
        <f t="shared" si="21"/>
        <v>0</v>
      </c>
      <c r="AH43" s="3">
        <f t="shared" si="21"/>
        <v>0</v>
      </c>
      <c r="AI43" s="3">
        <f t="shared" si="24"/>
        <v>0</v>
      </c>
    </row>
    <row r="44" spans="1:35" ht="13.5">
      <c r="A44" s="1" t="s">
        <v>19</v>
      </c>
      <c r="B44">
        <v>2</v>
      </c>
      <c r="C44">
        <v>1</v>
      </c>
      <c r="D44">
        <v>0</v>
      </c>
      <c r="E44">
        <v>5</v>
      </c>
      <c r="F44">
        <v>5</v>
      </c>
      <c r="G44">
        <v>8</v>
      </c>
      <c r="H44">
        <v>3</v>
      </c>
      <c r="I44">
        <v>0</v>
      </c>
      <c r="J44">
        <v>2</v>
      </c>
      <c r="K44">
        <v>7</v>
      </c>
      <c r="M44" t="s">
        <v>25</v>
      </c>
      <c r="N44" s="3">
        <f t="shared" si="22"/>
        <v>8.363301831563101</v>
      </c>
      <c r="O44" s="3">
        <f t="shared" si="20"/>
        <v>3.974878766197631</v>
      </c>
      <c r="P44" s="3">
        <f t="shared" si="20"/>
        <v>0</v>
      </c>
      <c r="Q44" s="3">
        <f t="shared" si="20"/>
        <v>17.53709094735365</v>
      </c>
      <c r="R44" s="3">
        <f t="shared" si="20"/>
        <v>16.606330333122987</v>
      </c>
      <c r="S44" s="3">
        <f t="shared" si="20"/>
        <v>25.254119578256205</v>
      </c>
      <c r="T44" s="3">
        <f t="shared" si="20"/>
        <v>9.03641675954095</v>
      </c>
      <c r="U44" s="3">
        <f t="shared" si="20"/>
        <v>0</v>
      </c>
      <c r="V44" s="3">
        <f t="shared" si="20"/>
        <v>5.552625003470391</v>
      </c>
      <c r="W44" s="3">
        <f t="shared" si="20"/>
        <v>18.492589755105275</v>
      </c>
      <c r="Y44" t="s">
        <v>25</v>
      </c>
      <c r="Z44" s="3">
        <f t="shared" si="23"/>
        <v>6.169090298880366</v>
      </c>
      <c r="AA44" s="3">
        <f t="shared" si="21"/>
        <v>4.112726865920244</v>
      </c>
      <c r="AB44" s="3">
        <f t="shared" si="21"/>
        <v>7.17065657118376</v>
      </c>
      <c r="AC44" s="3">
        <f t="shared" si="21"/>
        <v>11.381140426825546</v>
      </c>
      <c r="AD44" s="3">
        <f t="shared" si="21"/>
        <v>19.79918028624428</v>
      </c>
      <c r="AE44" s="3">
        <f t="shared" si="21"/>
        <v>16.965622223640047</v>
      </c>
      <c r="AF44" s="3">
        <f t="shared" si="21"/>
        <v>11.430178779265718</v>
      </c>
      <c r="AG44" s="3">
        <f t="shared" si="21"/>
        <v>4.86301392100378</v>
      </c>
      <c r="AH44" s="3">
        <f t="shared" si="21"/>
        <v>8.015071586191889</v>
      </c>
      <c r="AI44" s="3">
        <f t="shared" si="24"/>
        <v>12.022607379287834</v>
      </c>
    </row>
    <row r="45" spans="2:23" ht="12.75">
      <c r="B45">
        <f>Census_Pop_Ests!B9</f>
        <v>23914</v>
      </c>
      <c r="C45">
        <f>Census_Pop_Ests!C9</f>
        <v>25158</v>
      </c>
      <c r="D45">
        <f>Census_Pop_Ests!D9</f>
        <v>26718</v>
      </c>
      <c r="E45">
        <f>Census_Pop_Ests!E9</f>
        <v>28511</v>
      </c>
      <c r="F45">
        <f>Census_Pop_Ests!F9</f>
        <v>30109</v>
      </c>
      <c r="G45">
        <f>Census_Pop_Ests!G9</f>
        <v>31678</v>
      </c>
      <c r="H45">
        <f>Census_Pop_Ests!H9</f>
        <v>33199</v>
      </c>
      <c r="I45">
        <f>Census_Pop_Ests!I9</f>
        <v>34604</v>
      </c>
      <c r="J45">
        <f>Census_Pop_Ests!J9</f>
        <v>36019</v>
      </c>
      <c r="K45">
        <f>Census_Pop_Ests!K9</f>
        <v>37853</v>
      </c>
      <c r="N45" s="3"/>
      <c r="O45" s="3"/>
      <c r="P45" s="3"/>
      <c r="Q45" s="3"/>
      <c r="R45" s="3"/>
      <c r="S45" s="3"/>
      <c r="T45" s="3"/>
      <c r="U45" s="3"/>
      <c r="V45" s="3"/>
      <c r="W4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K9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12</v>
      </c>
      <c r="B2" s="5">
        <v>2742456</v>
      </c>
      <c r="C2">
        <v>2767600</v>
      </c>
      <c r="D2">
        <v>2796814</v>
      </c>
      <c r="E2">
        <v>2828657</v>
      </c>
      <c r="F2">
        <v>2854741</v>
      </c>
      <c r="G2">
        <v>2882159</v>
      </c>
      <c r="H2">
        <v>2905663</v>
      </c>
      <c r="I2">
        <v>2922625</v>
      </c>
      <c r="J2">
        <v>2937747</v>
      </c>
      <c r="K2">
        <v>2955254</v>
      </c>
    </row>
    <row r="3" spans="1:11" ht="12.75">
      <c r="A3" s="4" t="s">
        <v>13</v>
      </c>
      <c r="B3" s="5">
        <v>8383</v>
      </c>
      <c r="C3">
        <v>8957</v>
      </c>
      <c r="D3">
        <v>9305</v>
      </c>
      <c r="E3">
        <v>9790</v>
      </c>
      <c r="F3">
        <v>10286</v>
      </c>
      <c r="G3">
        <v>10915</v>
      </c>
      <c r="H3">
        <v>11661</v>
      </c>
      <c r="I3">
        <v>11846</v>
      </c>
      <c r="J3">
        <v>11972</v>
      </c>
      <c r="K3">
        <v>12177</v>
      </c>
    </row>
    <row r="4" spans="1:11" ht="12.75">
      <c r="A4" s="4" t="s">
        <v>14</v>
      </c>
      <c r="B4" s="4">
        <v>21048</v>
      </c>
      <c r="C4">
        <v>22091</v>
      </c>
      <c r="D4">
        <v>23139</v>
      </c>
      <c r="E4">
        <v>24514</v>
      </c>
      <c r="F4">
        <v>26294</v>
      </c>
      <c r="G4">
        <v>28001</v>
      </c>
      <c r="H4">
        <v>29610</v>
      </c>
      <c r="I4">
        <v>31362</v>
      </c>
      <c r="J4">
        <v>33117</v>
      </c>
      <c r="K4">
        <v>34821</v>
      </c>
    </row>
    <row r="5" spans="1:11" ht="12.75">
      <c r="A5" s="4" t="s">
        <v>15</v>
      </c>
      <c r="B5" s="4">
        <v>52633</v>
      </c>
      <c r="C5">
        <v>54564</v>
      </c>
      <c r="D5">
        <v>56671</v>
      </c>
      <c r="E5">
        <v>59172</v>
      </c>
      <c r="F5">
        <v>61523</v>
      </c>
      <c r="G5">
        <v>63701</v>
      </c>
      <c r="H5">
        <v>65911</v>
      </c>
      <c r="I5">
        <v>67774</v>
      </c>
      <c r="J5">
        <v>69407</v>
      </c>
      <c r="K5">
        <v>71728</v>
      </c>
    </row>
    <row r="6" ht="13.5">
      <c r="A6" s="1"/>
    </row>
    <row r="7" ht="13.5">
      <c r="A7" s="1" t="s">
        <v>20</v>
      </c>
    </row>
    <row r="8" spans="1:11" ht="12.75">
      <c r="A8" t="s">
        <v>21</v>
      </c>
      <c r="B8">
        <v>28719</v>
      </c>
      <c r="C8">
        <v>29406</v>
      </c>
      <c r="D8">
        <v>29953</v>
      </c>
      <c r="E8">
        <v>30661</v>
      </c>
      <c r="F8">
        <v>31414</v>
      </c>
      <c r="G8">
        <v>32023</v>
      </c>
      <c r="H8">
        <v>32712</v>
      </c>
      <c r="I8">
        <v>33170</v>
      </c>
      <c r="J8">
        <v>33388</v>
      </c>
      <c r="K8">
        <v>33875</v>
      </c>
    </row>
    <row r="9" spans="1:11" ht="12.75">
      <c r="A9" t="s">
        <v>22</v>
      </c>
      <c r="B9">
        <v>23914</v>
      </c>
      <c r="C9">
        <v>25158</v>
      </c>
      <c r="D9">
        <v>26718</v>
      </c>
      <c r="E9">
        <v>28511</v>
      </c>
      <c r="F9">
        <v>30109</v>
      </c>
      <c r="G9">
        <v>31678</v>
      </c>
      <c r="H9">
        <v>33199</v>
      </c>
      <c r="I9">
        <v>34604</v>
      </c>
      <c r="J9">
        <v>36019</v>
      </c>
      <c r="K9">
        <v>37853</v>
      </c>
    </row>
    <row r="10" ht="13.5">
      <c r="A10" s="1"/>
    </row>
    <row r="11" ht="13.5">
      <c r="A11" s="1"/>
    </row>
    <row r="13" ht="12.75">
      <c r="A13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2001-10-25T17:45:00Z</dcterms:modified>
  <cp:category/>
  <cp:version/>
  <cp:contentType/>
  <cp:contentStatus/>
</cp:coreProperties>
</file>