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firstSheet="10" activeTab="11"/>
  </bookViews>
  <sheets>
    <sheet name="New_Plus_Viol_WNH_Imp_Rates" sheetId="1" r:id="rId1"/>
    <sheet name="New_Plus_Viol_WNH_Imp_AVG" sheetId="2" r:id="rId2"/>
    <sheet name="New_Plus_Viol_BNH_Imp_Rates" sheetId="3" r:id="rId3"/>
    <sheet name="New_Plus_Viol_BNH_Imp_AVG" sheetId="4" r:id="rId4"/>
    <sheet name="New_Plus_Viol_Hisp_Imp_Rates" sheetId="5" r:id="rId5"/>
    <sheet name="New_Plus_Viol_Hisp_Imp_AVG" sheetId="6" r:id="rId6"/>
    <sheet name="New_Plus_Viol_AI_Imp_Rates" sheetId="7" r:id="rId7"/>
    <sheet name="New_Plus_Viol_AI_Imp_AVG" sheetId="8" r:id="rId8"/>
    <sheet name="New_Plus_Viol_AS_Imp_Rates" sheetId="9" r:id="rId9"/>
    <sheet name="New_Plus_Viol_AS_Imp_AVG" sheetId="10" r:id="rId10"/>
    <sheet name="Totals New_plus_Viol_Only" sheetId="11" r:id="rId11"/>
    <sheet name="new_plus_viol_only" sheetId="12" r:id="rId12"/>
    <sheet name="Census_Pop_Ests" sheetId="13" r:id="rId13"/>
  </sheets>
  <externalReferences>
    <externalReference r:id="rId16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<sst xmlns="http://schemas.openxmlformats.org/spreadsheetml/2006/main" count="161" uniqueCount="54">
  <si>
    <t>White, NH</t>
  </si>
  <si>
    <t>VIOLENT OFFENSES</t>
  </si>
  <si>
    <t>DRUG OFFENSES</t>
  </si>
  <si>
    <t>OTHER OFFENSES</t>
  </si>
  <si>
    <t>Black, NH</t>
  </si>
  <si>
    <t>Hispanic</t>
  </si>
  <si>
    <t>* See X:\Prisons\DOC\doc_generate_state_annual_offense_tables_b.log</t>
  </si>
  <si>
    <t>White, NH total</t>
  </si>
  <si>
    <t>Black, NH total</t>
  </si>
  <si>
    <t>Hispanic total</t>
  </si>
  <si>
    <t>ROBBERY/BURGLARY</t>
  </si>
  <si>
    <t>LARCENY/THEFT</t>
  </si>
  <si>
    <t>UNKNOWN</t>
  </si>
  <si>
    <t>White_nh</t>
  </si>
  <si>
    <t>Black_nh</t>
  </si>
  <si>
    <t>Hisp</t>
  </si>
  <si>
    <t>Other_nh</t>
  </si>
  <si>
    <t>* see X:\Prisons\census\yoc_temp\county_population_totals_WBHO.log</t>
  </si>
  <si>
    <t>year</t>
  </si>
  <si>
    <t>sum(amer_nh)</t>
  </si>
  <si>
    <t>sum(asian_nh)</t>
  </si>
  <si>
    <t>Total</t>
  </si>
  <si>
    <t>Hispanic (Any)</t>
  </si>
  <si>
    <t>AmerInd, NH</t>
  </si>
  <si>
    <t>American Indian</t>
  </si>
  <si>
    <t>American Indian Total</t>
  </si>
  <si>
    <t>Asian, NH</t>
  </si>
  <si>
    <t>Asian</t>
  </si>
  <si>
    <t>Asian Total</t>
  </si>
  <si>
    <t>* Unless otherwise indicated this table and all like it exclude counties with missing data (n=9008).</t>
  </si>
  <si>
    <t>* Hispanics lower across the board in 1997</t>
  </si>
  <si>
    <t>. table initra entry_year offense_collapsed if entry_year&gt;1994 &amp; entry_year&lt;1999 &amp; initethn==1 &amp; cgcmcty~=., miss</t>
  </si>
  <si>
    <t>&gt; ing row</t>
  </si>
  <si>
    <t>-------------------------------------------------------------------------</t>
  </si>
  <si>
    <t xml:space="preserve">          |         offense_collapsed and Year of Entry to Prison        </t>
  </si>
  <si>
    <t>INMATE-RA | - VIOLENT OFFENSES   - ROBBERY/BURGLARY   -- DRUG OFFENSES --</t>
  </si>
  <si>
    <t>CE-ID L50 | 1995 1996 1997 1998  1995 1996 1997 1998  1995 1996 1997 1998</t>
  </si>
  <si>
    <t>----------+--------------------------------------------------------------</t>
  </si>
  <si>
    <t xml:space="preserve">    White |  121  113   97  153    50   61   55   69   135  109   93  155</t>
  </si>
  <si>
    <t xml:space="preserve">    Black |    7    8    2    5     6    3    4    4    20   12    7    7</t>
  </si>
  <si>
    <t xml:space="preserve">  AmerInd |    1    .    1    .     .    2    .    .     .    2    .    .</t>
  </si>
  <si>
    <t>Asian/Pac |    .    .    .    .     .    .    .    .     .    .    .    .</t>
  </si>
  <si>
    <t xml:space="preserve">    Other |    4   18    1    1     1    7    .    4     7   15    2    .</t>
  </si>
  <si>
    <t xml:space="preserve">  No Data |    .    .    .    1     .    .    .    .     .    .    .    .</t>
  </si>
  <si>
    <t xml:space="preserve">          | </t>
  </si>
  <si>
    <t xml:space="preserve">    Total |  133  139  101  160    57   73   59   77   162  138  102  162</t>
  </si>
  <si>
    <t>INMATE-RA | -- LARCENY/THEFT --  -- OTHER OFFENSES -  ----- UNKNOWN -----</t>
  </si>
  <si>
    <t xml:space="preserve">    White |   29   28   39   38    36   49   42   58     3    1    3    4</t>
  </si>
  <si>
    <t xml:space="preserve">    Black |    2    7    2    6     3    3    3    3     .    .    1    .</t>
  </si>
  <si>
    <t xml:space="preserve">  AmerInd |    1    .    2    .     .    .    1    .     .    .    .    .</t>
  </si>
  <si>
    <t>Asian/Pac |    .    1    .    .     .    .    .    .     .    .    .    .</t>
  </si>
  <si>
    <t xml:space="preserve">    Other |    5    3    3    2     2    2    .    .     .    .    .    .</t>
  </si>
  <si>
    <t xml:space="preserve">  No Data |    .    .    .    .     .    .    .    2     .    .    .    .</t>
  </si>
  <si>
    <t xml:space="preserve">    Total |   37   39   46   46    41   54   46   63     3    1    4    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</si>
</sst>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</numFmts>
  <fonts count="23">
    <font>
      <sz val="10"/>
      <name val="Arial"/>
      <family val="0"/>
    </font>
    <font>
      <sz val="10"/>
      <name val="Courier New"/>
      <family val="3"/>
    </font>
    <font>
      <b/>
      <sz val="11.25"/>
      <name val="Arial"/>
      <family val="2"/>
    </font>
    <font>
      <sz val="9.5"/>
      <name val="Courier New"/>
      <family val="3"/>
    </font>
    <font>
      <b/>
      <sz val="13.2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.75"/>
      <name val="Arial"/>
      <family val="2"/>
    </font>
    <font>
      <b/>
      <sz val="10.75"/>
      <name val="Arial"/>
      <family val="2"/>
    </font>
    <font>
      <sz val="18.25"/>
      <name val="Arial"/>
      <family val="0"/>
    </font>
    <font>
      <sz val="16.25"/>
      <name val="Arial"/>
      <family val="0"/>
    </font>
    <font>
      <sz val="10.75"/>
      <name val="Arial"/>
      <family val="2"/>
    </font>
    <font>
      <sz val="8.5"/>
      <name val="Arial"/>
      <family val="0"/>
    </font>
    <font>
      <sz val="6.75"/>
      <name val="Arial"/>
      <family val="0"/>
    </font>
    <font>
      <b/>
      <sz val="11.5"/>
      <name val="Arial"/>
      <family val="2"/>
    </font>
    <font>
      <sz val="8"/>
      <name val="Arial"/>
      <family val="0"/>
    </font>
    <font>
      <sz val="11.5"/>
      <name val="Arial"/>
      <family val="2"/>
    </font>
    <font>
      <sz val="7.5"/>
      <name val="Arial"/>
      <family val="0"/>
    </font>
    <font>
      <sz val="9"/>
      <name val="Arial"/>
      <family val="0"/>
    </font>
    <font>
      <sz val="9.25"/>
      <name val="Arial"/>
      <family val="0"/>
    </font>
    <font>
      <sz val="8"/>
      <name val="Courier New"/>
      <family val="3"/>
    </font>
    <font>
      <b/>
      <sz val="14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Milwaukee County New Imprisonment Plus Violation Rates, White Non-Hispanics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85"/>
          <c:w val="0.92775"/>
          <c:h val="0.78"/>
        </c:manualLayout>
      </c:layout>
      <c:lineChart>
        <c:grouping val="standard"/>
        <c:varyColors val="0"/>
        <c:ser>
          <c:idx val="1"/>
          <c:order val="0"/>
          <c:tx>
            <c:strRef>
              <c:f>new_plus_viol_only!$M$2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new_plus_viol_only!$N$1:$W$1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new_plus_viol_only!$N$2:$W$2</c:f>
              <c:numCache>
                <c:ptCount val="10"/>
                <c:pt idx="0">
                  <c:v>1.2896624953249733</c:v>
                </c:pt>
                <c:pt idx="1">
                  <c:v>0.7226227157895954</c:v>
                </c:pt>
                <c:pt idx="2">
                  <c:v>1.1684136885505683</c:v>
                </c:pt>
                <c:pt idx="3">
                  <c:v>1.4846200782988628</c:v>
                </c:pt>
                <c:pt idx="4">
                  <c:v>2.2752265746463918</c:v>
                </c:pt>
                <c:pt idx="5">
                  <c:v>3.092284595320446</c:v>
                </c:pt>
                <c:pt idx="6">
                  <c:v>3.3089312782243963</c:v>
                </c:pt>
                <c:pt idx="7">
                  <c:v>2.73115183918978</c:v>
                </c:pt>
                <c:pt idx="8">
                  <c:v>2.9362539272396275</c:v>
                </c:pt>
                <c:pt idx="9">
                  <c:v>2.15385838878138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new_plus_viol_only!$M$3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new_plus_viol_only!$N$1:$W$1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new_plus_viol_only!$N$3:$W$3</c:f>
              <c:numCache>
                <c:ptCount val="10"/>
                <c:pt idx="0">
                  <c:v>3.0092124890916048</c:v>
                </c:pt>
                <c:pt idx="1">
                  <c:v>2.8904908631583814</c:v>
                </c:pt>
                <c:pt idx="2">
                  <c:v>3.2131376435140626</c:v>
                </c:pt>
                <c:pt idx="3">
                  <c:v>2.8207781487678396</c:v>
                </c:pt>
                <c:pt idx="4">
                  <c:v>3.4886807477911344</c:v>
                </c:pt>
                <c:pt idx="5">
                  <c:v>4.3291984334486235</c:v>
                </c:pt>
                <c:pt idx="6">
                  <c:v>3.1513631221184726</c:v>
                </c:pt>
                <c:pt idx="7">
                  <c:v>2.409839858108629</c:v>
                </c:pt>
                <c:pt idx="8">
                  <c:v>2.6100034908796688</c:v>
                </c:pt>
                <c:pt idx="9">
                  <c:v>1.822495559738091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new_plus_viol_only!$M$4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new_plus_viol_only!$N$1:$W$1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new_plus_viol_only!$N$4:$W$4</c:f>
              <c:numCache>
                <c:ptCount val="10"/>
                <c:pt idx="0">
                  <c:v>0.5731833312555438</c:v>
                </c:pt>
                <c:pt idx="1">
                  <c:v>1.0116718021054336</c:v>
                </c:pt>
                <c:pt idx="2">
                  <c:v>2.4828790881699576</c:v>
                </c:pt>
                <c:pt idx="3">
                  <c:v>1.9300061017885217</c:v>
                </c:pt>
                <c:pt idx="4">
                  <c:v>2.1235448030032993</c:v>
                </c:pt>
                <c:pt idx="5">
                  <c:v>1.2369138381281783</c:v>
                </c:pt>
                <c:pt idx="6">
                  <c:v>1.4181134049533124</c:v>
                </c:pt>
                <c:pt idx="7">
                  <c:v>1.7672158959463282</c:v>
                </c:pt>
                <c:pt idx="8">
                  <c:v>1.7943773999797723</c:v>
                </c:pt>
                <c:pt idx="9">
                  <c:v>1.4911327306948017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new_plus_viol_only!$M$5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new_plus_viol_only!$N$1:$W$1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new_plus_viol_only!$N$5:$W$5</c:f>
              <c:numCache>
                <c:ptCount val="10"/>
                <c:pt idx="0">
                  <c:v>1.862845826580517</c:v>
                </c:pt>
                <c:pt idx="1">
                  <c:v>2.601441776842543</c:v>
                </c:pt>
                <c:pt idx="2">
                  <c:v>2.0447239549634944</c:v>
                </c:pt>
                <c:pt idx="3">
                  <c:v>2.523854133108067</c:v>
                </c:pt>
                <c:pt idx="4">
                  <c:v>3.3369989761480414</c:v>
                </c:pt>
                <c:pt idx="5">
                  <c:v>3.2468988250864683</c:v>
                </c:pt>
                <c:pt idx="6">
                  <c:v>3.9392039026480905</c:v>
                </c:pt>
                <c:pt idx="7">
                  <c:v>4.980335706757834</c:v>
                </c:pt>
                <c:pt idx="8">
                  <c:v>3.0993791454196074</c:v>
                </c:pt>
                <c:pt idx="9">
                  <c:v>2.650902632346314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new_plus_viol_only!$M$6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new_plus_viol_only!$N$6:$W$6</c:f>
              <c:numCache>
                <c:ptCount val="10"/>
                <c:pt idx="0">
                  <c:v>0.14329583281388594</c:v>
                </c:pt>
                <c:pt idx="1">
                  <c:v>0.4335736294737572</c:v>
                </c:pt>
                <c:pt idx="2">
                  <c:v>0.4381551332064631</c:v>
                </c:pt>
                <c:pt idx="3">
                  <c:v>1.039234054809204</c:v>
                </c:pt>
                <c:pt idx="4">
                  <c:v>1.8201812597171134</c:v>
                </c:pt>
                <c:pt idx="5">
                  <c:v>2.1645992167243118</c:v>
                </c:pt>
                <c:pt idx="6">
                  <c:v>2.6786586538007016</c:v>
                </c:pt>
                <c:pt idx="7">
                  <c:v>3.373775801352081</c:v>
                </c:pt>
                <c:pt idx="8">
                  <c:v>1.4681269636198138</c:v>
                </c:pt>
                <c:pt idx="9">
                  <c:v>2.15385838878138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new_plus_viol_only!$M$7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new_plus_viol_only!$N$1:$W$1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new_plus_viol_only!$N$7:$W$7</c:f>
              <c:numCache>
                <c:ptCount val="10"/>
                <c:pt idx="0">
                  <c:v>0.14329583281388594</c:v>
                </c:pt>
                <c:pt idx="1">
                  <c:v>0</c:v>
                </c:pt>
                <c:pt idx="2">
                  <c:v>0</c:v>
                </c:pt>
                <c:pt idx="3">
                  <c:v>0.1484620078298863</c:v>
                </c:pt>
                <c:pt idx="4">
                  <c:v>0.1516817716430928</c:v>
                </c:pt>
                <c:pt idx="5">
                  <c:v>0.1546142297660223</c:v>
                </c:pt>
                <c:pt idx="6">
                  <c:v>0.15756815610592362</c:v>
                </c:pt>
                <c:pt idx="7">
                  <c:v>0.16065599054057528</c:v>
                </c:pt>
                <c:pt idx="8">
                  <c:v>0</c:v>
                </c:pt>
                <c:pt idx="9">
                  <c:v>0.33136282904328923</c:v>
                </c:pt>
              </c:numCache>
            </c:numRef>
          </c:val>
          <c:smooth val="0"/>
        </c:ser>
        <c:marker val="1"/>
        <c:axId val="5684591"/>
        <c:axId val="51161320"/>
      </c:lineChart>
      <c:catAx>
        <c:axId val="5684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1161320"/>
        <c:crosses val="autoZero"/>
        <c:auto val="1"/>
        <c:lblOffset val="100"/>
        <c:noMultiLvlLbl val="0"/>
      </c:catAx>
      <c:valAx>
        <c:axId val="51161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6845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9242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Milwaukee County New Imprisonment Plus Violation Rates, Asian/Pis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0675"/>
          <c:w val="0.9065"/>
          <c:h val="0.8"/>
        </c:manualLayout>
      </c:layout>
      <c:lineChart>
        <c:grouping val="standard"/>
        <c:varyColors val="0"/>
        <c:ser>
          <c:idx val="2"/>
          <c:order val="0"/>
          <c:tx>
            <c:strRef>
              <c:f>new_plus_viol_only!$Y$38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new_plus_viol_only!$Z$38:$AI$38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1.9686589495235847</c:v>
                </c:pt>
                <c:pt idx="3">
                  <c:v>1.9686589495235847</c:v>
                </c:pt>
                <c:pt idx="4">
                  <c:v>3.8377479555420515</c:v>
                </c:pt>
                <c:pt idx="5">
                  <c:v>3.699384049579489</c:v>
                </c:pt>
                <c:pt idx="6">
                  <c:v>5.49400735814702</c:v>
                </c:pt>
                <c:pt idx="7">
                  <c:v>3.6249183521285544</c:v>
                </c:pt>
                <c:pt idx="8">
                  <c:v>1.7946233085675318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new_plus_viol_only!$Y$39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new_plus_viol_only!$Z$39:$AI$39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1.7047682367582127</c:v>
                </c:pt>
                <c:pt idx="9">
                  <c:v>2.557152355137319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new_plus_viol_only!$Y$40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new_plus_viol_only!$Z$40:$AI$40</c:f>
              <c:numCache>
                <c:ptCount val="10"/>
                <c:pt idx="0">
                  <c:v>3.209242618741977</c:v>
                </c:pt>
                <c:pt idx="1">
                  <c:v>2.139495079161318</c:v>
                </c:pt>
                <c:pt idx="2">
                  <c:v>2.139495079161318</c:v>
                </c:pt>
                <c:pt idx="3">
                  <c:v>0</c:v>
                </c:pt>
                <c:pt idx="4">
                  <c:v>1.8690890060184666</c:v>
                </c:pt>
                <c:pt idx="5">
                  <c:v>1.8690890060184666</c:v>
                </c:pt>
                <c:pt idx="6">
                  <c:v>1.8690890060184666</c:v>
                </c:pt>
                <c:pt idx="7">
                  <c:v>1.7589221325171935</c:v>
                </c:pt>
                <c:pt idx="8">
                  <c:v>1.7589221325171935</c:v>
                </c:pt>
                <c:pt idx="9">
                  <c:v>2.63838319877579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new_plus_viol_only!$Y$41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new_plus_viol_only!$Z$41:$AI$41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1.9686589495235847</c:v>
                </c:pt>
                <c:pt idx="3">
                  <c:v>1.9686589495235847</c:v>
                </c:pt>
                <c:pt idx="4">
                  <c:v>1.9686589495235847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new_plus_viol_only!$Y$42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new_plus_viol_only!$Z$42:$AI$42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new_plus_viol_only!$Y$43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new_plus_viol_only!$Z$43:$AI$43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1192825"/>
        <c:axId val="13864514"/>
      </c:lineChart>
      <c:catAx>
        <c:axId val="61192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864514"/>
        <c:crosses val="autoZero"/>
        <c:auto val="1"/>
        <c:lblOffset val="100"/>
        <c:noMultiLvlLbl val="0"/>
      </c:catAx>
      <c:valAx>
        <c:axId val="13864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1928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75"/>
          <c:y val="0.947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Milwaukee County Prison Admits (New Sentences Plus Violations Only)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865"/>
          <c:w val="0.957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new_plus_viol_only!$M$8</c:f>
              <c:strCache>
                <c:ptCount val="1"/>
                <c:pt idx="0">
                  <c:v>White, NH total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new_plus_viol_only!$N$8:$W$8</c:f>
              <c:numCache>
                <c:ptCount val="10"/>
                <c:pt idx="0">
                  <c:v>7.02149580788041</c:v>
                </c:pt>
                <c:pt idx="1">
                  <c:v>7.659800787369711</c:v>
                </c:pt>
                <c:pt idx="2">
                  <c:v>9.347309508404546</c:v>
                </c:pt>
                <c:pt idx="3">
                  <c:v>9.946954524602383</c:v>
                </c:pt>
                <c:pt idx="4">
                  <c:v>13.196314132949073</c:v>
                </c:pt>
                <c:pt idx="5">
                  <c:v>14.224509138474051</c:v>
                </c:pt>
                <c:pt idx="6">
                  <c:v>14.653838517850897</c:v>
                </c:pt>
                <c:pt idx="7">
                  <c:v>15.422975091895227</c:v>
                </c:pt>
                <c:pt idx="8">
                  <c:v>11.90814092713849</c:v>
                </c:pt>
                <c:pt idx="9">
                  <c:v>10.603610529385255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new_plus_viol_only!$M$17</c:f>
              <c:strCache>
                <c:ptCount val="1"/>
                <c:pt idx="0">
                  <c:v>Black, NH total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new_plus_viol_only!$N$17:$W$17</c:f>
              <c:numCache>
                <c:ptCount val="10"/>
                <c:pt idx="0">
                  <c:v>84.23864190872435</c:v>
                </c:pt>
                <c:pt idx="1">
                  <c:v>106.67310730710786</c:v>
                </c:pt>
                <c:pt idx="2">
                  <c:v>125.9638705980567</c:v>
                </c:pt>
                <c:pt idx="3">
                  <c:v>132.85705943041796</c:v>
                </c:pt>
                <c:pt idx="4">
                  <c:v>214.13686555366596</c:v>
                </c:pt>
                <c:pt idx="5">
                  <c:v>226.82931449245166</c:v>
                </c:pt>
                <c:pt idx="6">
                  <c:v>262.10666479781344</c:v>
                </c:pt>
                <c:pt idx="7">
                  <c:v>231.5320634714002</c:v>
                </c:pt>
                <c:pt idx="8">
                  <c:v>177.5211009089266</c:v>
                </c:pt>
                <c:pt idx="9">
                  <c:v>152.16222055707001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new_plus_viol_only!$M$26</c:f>
              <c:strCache>
                <c:ptCount val="1"/>
                <c:pt idx="0">
                  <c:v>Hispanic total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new_plus_viol_only!$N$26:$W$26</c:f>
              <c:numCache>
                <c:ptCount val="10"/>
                <c:pt idx="0">
                  <c:v>24.441728696811467</c:v>
                </c:pt>
                <c:pt idx="1">
                  <c:v>38.93744051224366</c:v>
                </c:pt>
                <c:pt idx="2">
                  <c:v>31.57628831256315</c:v>
                </c:pt>
                <c:pt idx="3">
                  <c:v>30.69367710251688</c:v>
                </c:pt>
                <c:pt idx="4">
                  <c:v>69.03761563800619</c:v>
                </c:pt>
                <c:pt idx="5">
                  <c:v>87.76281146258634</c:v>
                </c:pt>
                <c:pt idx="6">
                  <c:v>79.79068861219871</c:v>
                </c:pt>
                <c:pt idx="7">
                  <c:v>46.59080727533375</c:v>
                </c:pt>
                <c:pt idx="8">
                  <c:v>57.032249144516264</c:v>
                </c:pt>
                <c:pt idx="9">
                  <c:v>51.94108875224101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new_plus_viol_only!$M$35</c:f>
              <c:strCache>
                <c:ptCount val="1"/>
                <c:pt idx="0">
                  <c:v>American Indian Total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new_plus_viol_only!$N$37:$W$37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new_plus_viol_only!$N$35:$W$35</c:f>
              <c:numCache>
                <c:ptCount val="10"/>
                <c:pt idx="0">
                  <c:v>15.787811809283232</c:v>
                </c:pt>
                <c:pt idx="1">
                  <c:v>15.703517587939698</c:v>
                </c:pt>
                <c:pt idx="2">
                  <c:v>79.2393026941363</c:v>
                </c:pt>
                <c:pt idx="3">
                  <c:v>95.60229445506693</c:v>
                </c:pt>
                <c:pt idx="4">
                  <c:v>32.17503217503217</c:v>
                </c:pt>
                <c:pt idx="5">
                  <c:v>97.94319294809011</c:v>
                </c:pt>
                <c:pt idx="6">
                  <c:v>180.95081427866427</c:v>
                </c:pt>
                <c:pt idx="7">
                  <c:v>99.68433294567204</c:v>
                </c:pt>
                <c:pt idx="8">
                  <c:v>84.06186953597849</c:v>
                </c:pt>
                <c:pt idx="9">
                  <c:v>118.38322340605446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new_plus_viol_only!$M$44</c:f>
              <c:strCache>
                <c:ptCount val="1"/>
                <c:pt idx="0">
                  <c:v>Asian Total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new_plus_viol_only!$N$37:$W$37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new_plus_viol_only!$N$44:$W$44</c:f>
              <c:numCache>
                <c:ptCount val="10"/>
                <c:pt idx="0">
                  <c:v>0</c:v>
                </c:pt>
                <c:pt idx="1">
                  <c:v>6.418485237483954</c:v>
                </c:pt>
                <c:pt idx="2">
                  <c:v>0</c:v>
                </c:pt>
                <c:pt idx="3">
                  <c:v>11.811953697141508</c:v>
                </c:pt>
                <c:pt idx="4">
                  <c:v>0</c:v>
                </c:pt>
                <c:pt idx="5">
                  <c:v>11.2145340361108</c:v>
                </c:pt>
                <c:pt idx="6">
                  <c:v>5.490885130683067</c:v>
                </c:pt>
                <c:pt idx="7">
                  <c:v>5.383869925702595</c:v>
                </c:pt>
                <c:pt idx="8">
                  <c:v>5.27676639755158</c:v>
                </c:pt>
                <c:pt idx="9">
                  <c:v>5.114304710274638</c:v>
                </c:pt>
              </c:numCache>
            </c:numRef>
          </c:val>
          <c:smooth val="0"/>
        </c:ser>
        <c:marker val="1"/>
        <c:axId val="57671763"/>
        <c:axId val="49283820"/>
      </c:lineChart>
      <c:catAx>
        <c:axId val="57671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283820"/>
        <c:crosses val="autoZero"/>
        <c:auto val="1"/>
        <c:lblOffset val="100"/>
        <c:noMultiLvlLbl val="0"/>
      </c:catAx>
      <c:valAx>
        <c:axId val="49283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Rate per 100,000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671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75"/>
          <c:y val="0.9512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Milwaukee County New Imprisonment Plus Violation Rates, White Non-Hispanics (3-Year Averags)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85"/>
          <c:w val="0.92775"/>
          <c:h val="0.78"/>
        </c:manualLayout>
      </c:layout>
      <c:lineChart>
        <c:grouping val="standard"/>
        <c:varyColors val="0"/>
        <c:ser>
          <c:idx val="1"/>
          <c:order val="0"/>
          <c:tx>
            <c:strRef>
              <c:f>new_plus_viol_only!$Y$2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new_plus_viol_only!$Z$1:$AI$1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new_plus_viol_only!$Z$2:$AI$2</c:f>
              <c:numCache>
                <c:ptCount val="10"/>
                <c:pt idx="0">
                  <c:v>1.0061426055572844</c:v>
                </c:pt>
                <c:pt idx="1">
                  <c:v>1.0602329665550456</c:v>
                </c:pt>
                <c:pt idx="2">
                  <c:v>1.1252188275463422</c:v>
                </c:pt>
                <c:pt idx="3">
                  <c:v>1.6427534471652743</c:v>
                </c:pt>
                <c:pt idx="4">
                  <c:v>2.2840437494219006</c:v>
                </c:pt>
                <c:pt idx="5">
                  <c:v>2.8921474827304112</c:v>
                </c:pt>
                <c:pt idx="6">
                  <c:v>3.0441225709115405</c:v>
                </c:pt>
                <c:pt idx="7">
                  <c:v>2.9921123482179346</c:v>
                </c:pt>
                <c:pt idx="8">
                  <c:v>2.607088051736929</c:v>
                </c:pt>
                <c:pt idx="9">
                  <c:v>2.545056158010504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new_plus_viol_only!$Y$3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new_plus_viol_only!$Z$1:$AI$1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new_plus_viol_only!$Z$3:$AI$3</c:f>
              <c:numCache>
                <c:ptCount val="10"/>
                <c:pt idx="0">
                  <c:v>2.949851676124993</c:v>
                </c:pt>
                <c:pt idx="1">
                  <c:v>3.0376136652546832</c:v>
                </c:pt>
                <c:pt idx="2">
                  <c:v>2.9748022184800944</c:v>
                </c:pt>
                <c:pt idx="3">
                  <c:v>3.1741988466910125</c:v>
                </c:pt>
                <c:pt idx="4">
                  <c:v>3.546219110002532</c:v>
                </c:pt>
                <c:pt idx="5">
                  <c:v>3.65641410111941</c:v>
                </c:pt>
                <c:pt idx="6">
                  <c:v>3.2968004712252417</c:v>
                </c:pt>
                <c:pt idx="7">
                  <c:v>2.7237354903689233</c:v>
                </c:pt>
                <c:pt idx="8">
                  <c:v>2.2807796362421295</c:v>
                </c:pt>
                <c:pt idx="9">
                  <c:v>2.21624952530888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new_plus_viol_only!$Y$4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new_plus_viol_only!$Z$1:$AI$1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new_plus_viol_only!$Z$4:$AI$4</c:f>
              <c:numCache>
                <c:ptCount val="10"/>
                <c:pt idx="0">
                  <c:v>0.7924275666804887</c:v>
                </c:pt>
                <c:pt idx="1">
                  <c:v>1.3559114071769784</c:v>
                </c:pt>
                <c:pt idx="2">
                  <c:v>1.8081856640213043</c:v>
                </c:pt>
                <c:pt idx="3">
                  <c:v>2.1788099976539264</c:v>
                </c:pt>
                <c:pt idx="4">
                  <c:v>1.7634882476399998</c:v>
                </c:pt>
                <c:pt idx="5">
                  <c:v>1.59285734869493</c:v>
                </c:pt>
                <c:pt idx="6">
                  <c:v>1.4740810463426062</c:v>
                </c:pt>
                <c:pt idx="7">
                  <c:v>1.659902233626471</c:v>
                </c:pt>
                <c:pt idx="8">
                  <c:v>1.6842420088736343</c:v>
                </c:pt>
                <c:pt idx="9">
                  <c:v>1.6427550653372869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new_plus_viol_only!$Y$5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new_plus_viol_only!$Z$1:$AI$1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new_plus_viol_only!$Z$5:$AI$5</c:f>
              <c:numCache>
                <c:ptCount val="10"/>
                <c:pt idx="0">
                  <c:v>2.23214380171153</c:v>
                </c:pt>
                <c:pt idx="1">
                  <c:v>2.169670519462185</c:v>
                </c:pt>
                <c:pt idx="2">
                  <c:v>2.390006621638035</c:v>
                </c:pt>
                <c:pt idx="3">
                  <c:v>2.6351923547398677</c:v>
                </c:pt>
                <c:pt idx="4">
                  <c:v>3.0359173114475255</c:v>
                </c:pt>
                <c:pt idx="5">
                  <c:v>3.507700567960867</c:v>
                </c:pt>
                <c:pt idx="6">
                  <c:v>4.055479478164131</c:v>
                </c:pt>
                <c:pt idx="7">
                  <c:v>4.00630625160851</c:v>
                </c:pt>
                <c:pt idx="8">
                  <c:v>3.576872494841252</c:v>
                </c:pt>
                <c:pt idx="9">
                  <c:v>2.8751408888829606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new_plus_viol_only!$Y$6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new_plus_viol_only!$Z$6:$AI$6</c:f>
              <c:numCache>
                <c:ptCount val="10"/>
                <c:pt idx="0">
                  <c:v>0.28843473114382157</c:v>
                </c:pt>
                <c:pt idx="1">
                  <c:v>0.3383415318313687</c:v>
                </c:pt>
                <c:pt idx="2">
                  <c:v>0.6369876058298082</c:v>
                </c:pt>
                <c:pt idx="3">
                  <c:v>1.0991901492442602</c:v>
                </c:pt>
                <c:pt idx="4">
                  <c:v>1.6746715104168761</c:v>
                </c:pt>
                <c:pt idx="5">
                  <c:v>2.2211463767473756</c:v>
                </c:pt>
                <c:pt idx="6">
                  <c:v>2.739011223959031</c:v>
                </c:pt>
                <c:pt idx="7">
                  <c:v>2.5068538062575323</c:v>
                </c:pt>
                <c:pt idx="8">
                  <c:v>2.331920384584425</c:v>
                </c:pt>
                <c:pt idx="9">
                  <c:v>1.810992676200597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new_plus_viol_only!$Y$7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new_plus_viol_only!$Z$1:$AI$1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new_plus_viol_only!$Z$7:$AI$7</c:f>
              <c:numCache>
                <c:ptCount val="10"/>
                <c:pt idx="0">
                  <c:v>0.07164791640694297</c:v>
                </c:pt>
                <c:pt idx="1">
                  <c:v>0.04776527760462865</c:v>
                </c:pt>
                <c:pt idx="2">
                  <c:v>0.049487335943295435</c:v>
                </c:pt>
                <c:pt idx="3">
                  <c:v>0.10004792649099303</c:v>
                </c:pt>
                <c:pt idx="4">
                  <c:v>0.15158600307966713</c:v>
                </c:pt>
                <c:pt idx="5">
                  <c:v>0.15462138583834623</c:v>
                </c:pt>
                <c:pt idx="6">
                  <c:v>0.15761279213750706</c:v>
                </c:pt>
                <c:pt idx="7">
                  <c:v>0.10607471554883297</c:v>
                </c:pt>
                <c:pt idx="8">
                  <c:v>0.1640062731946215</c:v>
                </c:pt>
                <c:pt idx="9">
                  <c:v>0.16568141452164462</c:v>
                </c:pt>
              </c:numCache>
            </c:numRef>
          </c:val>
          <c:smooth val="0"/>
        </c:ser>
        <c:marker val="1"/>
        <c:axId val="57798697"/>
        <c:axId val="50426226"/>
      </c:lineChart>
      <c:catAx>
        <c:axId val="57798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0426226"/>
        <c:crosses val="autoZero"/>
        <c:auto val="1"/>
        <c:lblOffset val="100"/>
        <c:noMultiLvlLbl val="0"/>
      </c:catAx>
      <c:valAx>
        <c:axId val="50426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77986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9242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Milwaukee County New Imprisonment Plus Violation Rates, Black Non-Hispanics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375"/>
          <c:w val="0.94625"/>
          <c:h val="0.8265"/>
        </c:manualLayout>
      </c:layout>
      <c:lineChart>
        <c:grouping val="standard"/>
        <c:varyColors val="0"/>
        <c:ser>
          <c:idx val="2"/>
          <c:order val="0"/>
          <c:tx>
            <c:strRef>
              <c:f>new_plus_viol_only!$M$11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new_plus_viol_only!$N$11:$W$11</c:f>
              <c:numCache>
                <c:ptCount val="10"/>
                <c:pt idx="0">
                  <c:v>13.868556899607057</c:v>
                </c:pt>
                <c:pt idx="1">
                  <c:v>14.088900965089715</c:v>
                </c:pt>
                <c:pt idx="2">
                  <c:v>19.759038525185364</c:v>
                </c:pt>
                <c:pt idx="3">
                  <c:v>25.306106558174847</c:v>
                </c:pt>
                <c:pt idx="4">
                  <c:v>32.575630554025246</c:v>
                </c:pt>
                <c:pt idx="5">
                  <c:v>35.042524577121966</c:v>
                </c:pt>
                <c:pt idx="6">
                  <c:v>41.114770948676615</c:v>
                </c:pt>
                <c:pt idx="7">
                  <c:v>42.308067823087185</c:v>
                </c:pt>
                <c:pt idx="8">
                  <c:v>32.90861139564957</c:v>
                </c:pt>
                <c:pt idx="9">
                  <c:v>24.82404806671233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new_plus_viol_only!$M$12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new_plus_viol_only!$N$12:$W$12</c:f>
              <c:numCache>
                <c:ptCount val="10"/>
                <c:pt idx="0">
                  <c:v>31.332665588001127</c:v>
                </c:pt>
                <c:pt idx="1">
                  <c:v>39.24765268846421</c:v>
                </c:pt>
                <c:pt idx="2">
                  <c:v>41.00000493975963</c:v>
                </c:pt>
                <c:pt idx="3">
                  <c:v>40.87909520935936</c:v>
                </c:pt>
                <c:pt idx="4">
                  <c:v>53.65397973604158</c:v>
                </c:pt>
                <c:pt idx="5">
                  <c:v>63.92892997177656</c:v>
                </c:pt>
                <c:pt idx="6">
                  <c:v>71.01642254771416</c:v>
                </c:pt>
                <c:pt idx="7">
                  <c:v>45.562534578709275</c:v>
                </c:pt>
                <c:pt idx="8">
                  <c:v>33.835614533555194</c:v>
                </c:pt>
                <c:pt idx="9">
                  <c:v>27.582275629680368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new_plus_viol_only!$M$13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new_plus_viol_only!$N$13:$W$13</c:f>
              <c:numCache>
                <c:ptCount val="10"/>
                <c:pt idx="0">
                  <c:v>13.354906644066054</c:v>
                </c:pt>
                <c:pt idx="1">
                  <c:v>22.139701516569556</c:v>
                </c:pt>
                <c:pt idx="2">
                  <c:v>32.602413566555846</c:v>
                </c:pt>
                <c:pt idx="3">
                  <c:v>33.57925677911662</c:v>
                </c:pt>
                <c:pt idx="4">
                  <c:v>59.40262042204604</c:v>
                </c:pt>
                <c:pt idx="5">
                  <c:v>55.87862027162693</c:v>
                </c:pt>
                <c:pt idx="6">
                  <c:v>58.401663279370204</c:v>
                </c:pt>
                <c:pt idx="7">
                  <c:v>56.255782490039</c:v>
                </c:pt>
                <c:pt idx="8">
                  <c:v>48.66766474004515</c:v>
                </c:pt>
                <c:pt idx="9">
                  <c:v>42.29282263217656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new_plus_viol_only!$M$14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new_plus_viol_only!$N$14:$W$14</c:f>
              <c:numCache>
                <c:ptCount val="10"/>
                <c:pt idx="0">
                  <c:v>21.059660477181087</c:v>
                </c:pt>
                <c:pt idx="1">
                  <c:v>19.623826344232103</c:v>
                </c:pt>
                <c:pt idx="2">
                  <c:v>25.686750082740975</c:v>
                </c:pt>
                <c:pt idx="3">
                  <c:v>24.332794767475814</c:v>
                </c:pt>
                <c:pt idx="4">
                  <c:v>46.468178878536015</c:v>
                </c:pt>
                <c:pt idx="5">
                  <c:v>44.51347716553331</c:v>
                </c:pt>
                <c:pt idx="6">
                  <c:v>56.53281005443035</c:v>
                </c:pt>
                <c:pt idx="7">
                  <c:v>51.60654426772174</c:v>
                </c:pt>
                <c:pt idx="8">
                  <c:v>32.445109826696765</c:v>
                </c:pt>
                <c:pt idx="9">
                  <c:v>30.80020778647641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new_plus_viol_only!$M$15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new_plus_viol_only!$N$15:$W$15</c:f>
              <c:numCache>
                <c:ptCount val="10"/>
                <c:pt idx="0">
                  <c:v>4.622852299869019</c:v>
                </c:pt>
                <c:pt idx="1">
                  <c:v>10.566675723817287</c:v>
                </c:pt>
                <c:pt idx="2">
                  <c:v>6.421687520685244</c:v>
                </c:pt>
                <c:pt idx="3">
                  <c:v>8.759806116291294</c:v>
                </c:pt>
                <c:pt idx="4">
                  <c:v>21.557402572516708</c:v>
                </c:pt>
                <c:pt idx="5">
                  <c:v>26.992214876972323</c:v>
                </c:pt>
                <c:pt idx="6">
                  <c:v>33.17214474268227</c:v>
                </c:pt>
                <c:pt idx="7">
                  <c:v>34.86928666737955</c:v>
                </c:pt>
                <c:pt idx="8">
                  <c:v>28.273595706121466</c:v>
                </c:pt>
                <c:pt idx="9">
                  <c:v>25.283752660540337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new_plus_viol_only!$M$16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new_plus_viol_only!$N$16:$W$16</c:f>
              <c:numCache>
                <c:ptCount val="10"/>
                <c:pt idx="0">
                  <c:v>0</c:v>
                </c:pt>
                <c:pt idx="1">
                  <c:v>1.0063500689349796</c:v>
                </c:pt>
                <c:pt idx="2">
                  <c:v>0.4939759631296341</c:v>
                </c:pt>
                <c:pt idx="3">
                  <c:v>0</c:v>
                </c:pt>
                <c:pt idx="4">
                  <c:v>0.4790533905003712</c:v>
                </c:pt>
                <c:pt idx="5">
                  <c:v>0.4735476294205671</c:v>
                </c:pt>
                <c:pt idx="6">
                  <c:v>1.8688532249398464</c:v>
                </c:pt>
                <c:pt idx="7">
                  <c:v>0.9298476444634547</c:v>
                </c:pt>
                <c:pt idx="8">
                  <c:v>1.3905047068584326</c:v>
                </c:pt>
                <c:pt idx="9">
                  <c:v>1.3791137814840184</c:v>
                </c:pt>
              </c:numCache>
            </c:numRef>
          </c:val>
          <c:smooth val="0"/>
        </c:ser>
        <c:marker val="1"/>
        <c:axId val="51182851"/>
        <c:axId val="57992476"/>
      </c:lineChart>
      <c:catAx>
        <c:axId val="51182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992476"/>
        <c:crosses val="autoZero"/>
        <c:auto val="1"/>
        <c:lblOffset val="100"/>
        <c:noMultiLvlLbl val="0"/>
      </c:catAx>
      <c:valAx>
        <c:axId val="57992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1828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"/>
          <c:y val="0.958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Milwaukee County New Imprisonment Plus Violation Rates, Black Non-Hispanics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375"/>
          <c:w val="0.94625"/>
          <c:h val="0.8265"/>
        </c:manualLayout>
      </c:layout>
      <c:lineChart>
        <c:grouping val="standard"/>
        <c:varyColors val="0"/>
        <c:ser>
          <c:idx val="2"/>
          <c:order val="0"/>
          <c:tx>
            <c:strRef>
              <c:f>new_plus_viol_only!$Y$11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new_plus_viol_only!$Z$11:$AI$11</c:f>
              <c:numCache>
                <c:ptCount val="10"/>
                <c:pt idx="0">
                  <c:v>13.978728932348385</c:v>
                </c:pt>
                <c:pt idx="1">
                  <c:v>15.905498796627379</c:v>
                </c:pt>
                <c:pt idx="2">
                  <c:v>19.71801534948331</c:v>
                </c:pt>
                <c:pt idx="3">
                  <c:v>25.880258545795147</c:v>
                </c:pt>
                <c:pt idx="4">
                  <c:v>30.97475389644069</c:v>
                </c:pt>
                <c:pt idx="5">
                  <c:v>36.244308693274604</c:v>
                </c:pt>
                <c:pt idx="6">
                  <c:v>39.48845444962859</c:v>
                </c:pt>
                <c:pt idx="7">
                  <c:v>38.777150055804455</c:v>
                </c:pt>
                <c:pt idx="8">
                  <c:v>33.3469090951497</c:v>
                </c:pt>
                <c:pt idx="9">
                  <c:v>28.86632973118095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new_plus_viol_only!$Y$12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new_plus_viol_only!$Z$12:$AI$12</c:f>
              <c:numCache>
                <c:ptCount val="10"/>
                <c:pt idx="0">
                  <c:v>35.29015913823267</c:v>
                </c:pt>
                <c:pt idx="1">
                  <c:v>37.19344107207499</c:v>
                </c:pt>
                <c:pt idx="2">
                  <c:v>40.3755842791944</c:v>
                </c:pt>
                <c:pt idx="3">
                  <c:v>45.17769329505352</c:v>
                </c:pt>
                <c:pt idx="4">
                  <c:v>52.82066830572583</c:v>
                </c:pt>
                <c:pt idx="5">
                  <c:v>62.86644408517744</c:v>
                </c:pt>
                <c:pt idx="6">
                  <c:v>60.1692956994</c:v>
                </c:pt>
                <c:pt idx="7">
                  <c:v>50.13819055332621</c:v>
                </c:pt>
                <c:pt idx="8">
                  <c:v>35.66014158064828</c:v>
                </c:pt>
                <c:pt idx="9">
                  <c:v>30.70894508161778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new_plus_viol_only!$Y$13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new_plus_viol_only!$Z$13:$AI$13</c:f>
              <c:numCache>
                <c:ptCount val="10"/>
                <c:pt idx="0">
                  <c:v>17.747304080317804</c:v>
                </c:pt>
                <c:pt idx="1">
                  <c:v>22.699007242397148</c:v>
                </c:pt>
                <c:pt idx="2">
                  <c:v>29.440457287414006</c:v>
                </c:pt>
                <c:pt idx="3">
                  <c:v>41.86143025590617</c:v>
                </c:pt>
                <c:pt idx="4">
                  <c:v>49.62016582426319</c:v>
                </c:pt>
                <c:pt idx="5">
                  <c:v>57.89430132434773</c:v>
                </c:pt>
                <c:pt idx="6">
                  <c:v>56.84535534701204</c:v>
                </c:pt>
                <c:pt idx="7">
                  <c:v>54.44170350315145</c:v>
                </c:pt>
                <c:pt idx="8">
                  <c:v>49.0720899540869</c:v>
                </c:pt>
                <c:pt idx="9">
                  <c:v>45.48024368611085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new_plus_viol_only!$Y$14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new_plus_viol_only!$Z$14:$AI$14</c:f>
              <c:numCache>
                <c:ptCount val="10"/>
                <c:pt idx="0">
                  <c:v>20.341743410706595</c:v>
                </c:pt>
                <c:pt idx="1">
                  <c:v>22.12341230138472</c:v>
                </c:pt>
                <c:pt idx="2">
                  <c:v>23.214457064816298</c:v>
                </c:pt>
                <c:pt idx="3">
                  <c:v>32.16257457625093</c:v>
                </c:pt>
                <c:pt idx="4">
                  <c:v>38.438150270515045</c:v>
                </c:pt>
                <c:pt idx="5">
                  <c:v>49.17148869949989</c:v>
                </c:pt>
                <c:pt idx="6">
                  <c:v>50.8842771625618</c:v>
                </c:pt>
                <c:pt idx="7">
                  <c:v>46.86148804961628</c:v>
                </c:pt>
                <c:pt idx="8">
                  <c:v>38.2839539602983</c:v>
                </c:pt>
                <c:pt idx="9">
                  <c:v>31.622658806586585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new_plus_viol_only!$Y$15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new_plus_viol_only!$Z$15:$AI$15</c:f>
              <c:numCache>
                <c:ptCount val="10"/>
                <c:pt idx="0">
                  <c:v>7.594764011843154</c:v>
                </c:pt>
                <c:pt idx="1">
                  <c:v>7.203738514790516</c:v>
                </c:pt>
                <c:pt idx="2">
                  <c:v>8.582723120264609</c:v>
                </c:pt>
                <c:pt idx="3">
                  <c:v>12.24629873649775</c:v>
                </c:pt>
                <c:pt idx="4">
                  <c:v>19.10314118859344</c:v>
                </c:pt>
                <c:pt idx="5">
                  <c:v>27.24058739739043</c:v>
                </c:pt>
                <c:pt idx="6">
                  <c:v>31.677882095678047</c:v>
                </c:pt>
                <c:pt idx="7">
                  <c:v>32.105009038727765</c:v>
                </c:pt>
                <c:pt idx="8">
                  <c:v>29.475545011347112</c:v>
                </c:pt>
                <c:pt idx="9">
                  <c:v>26.7786741833309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new_plus_viol_only!$Y$16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new_plus_viol_only!$Z$16:$AI$16</c:f>
              <c:numCache>
                <c:ptCount val="10"/>
                <c:pt idx="0">
                  <c:v>0.5031750344674898</c:v>
                </c:pt>
                <c:pt idx="1">
                  <c:v>0.5001086773548712</c:v>
                </c:pt>
                <c:pt idx="2">
                  <c:v>0.5001086773548712</c:v>
                </c:pt>
                <c:pt idx="3">
                  <c:v>0.3243431178766684</c:v>
                </c:pt>
                <c:pt idx="4">
                  <c:v>0.3175336733069794</c:v>
                </c:pt>
                <c:pt idx="5">
                  <c:v>0.9404847482869282</c:v>
                </c:pt>
                <c:pt idx="6">
                  <c:v>1.090749499607956</c:v>
                </c:pt>
                <c:pt idx="7">
                  <c:v>1.3964018587539113</c:v>
                </c:pt>
                <c:pt idx="8">
                  <c:v>1.2331553776019686</c:v>
                </c:pt>
                <c:pt idx="9">
                  <c:v>1.3848092441712256</c:v>
                </c:pt>
              </c:numCache>
            </c:numRef>
          </c:val>
          <c:smooth val="0"/>
        </c:ser>
        <c:marker val="1"/>
        <c:axId val="52170237"/>
        <c:axId val="66878950"/>
      </c:lineChart>
      <c:catAx>
        <c:axId val="52170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878950"/>
        <c:crosses val="autoZero"/>
        <c:auto val="1"/>
        <c:lblOffset val="100"/>
        <c:noMultiLvlLbl val="0"/>
      </c:catAx>
      <c:valAx>
        <c:axId val="66878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1702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"/>
          <c:y val="0.958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Milwaukee County New Imprisonment Plus Violation Rates, Hispanics (Any Race)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7325"/>
          <c:w val="0.9145"/>
          <c:h val="0.829"/>
        </c:manualLayout>
      </c:layout>
      <c:lineChart>
        <c:grouping val="standard"/>
        <c:varyColors val="0"/>
        <c:ser>
          <c:idx val="2"/>
          <c:order val="0"/>
          <c:tx>
            <c:strRef>
              <c:f>new_plus_viol_only!$M$20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new_plus_viol_only!$N$20:$W$20</c:f>
              <c:numCache>
                <c:ptCount val="10"/>
                <c:pt idx="0">
                  <c:v>2.2219753360737697</c:v>
                </c:pt>
                <c:pt idx="1">
                  <c:v>2.163191139569092</c:v>
                </c:pt>
                <c:pt idx="2">
                  <c:v>8.42034355001684</c:v>
                </c:pt>
                <c:pt idx="3">
                  <c:v>6.138735420503377</c:v>
                </c:pt>
                <c:pt idx="4">
                  <c:v>7.890013215772137</c:v>
                </c:pt>
                <c:pt idx="5">
                  <c:v>17.170984851375586</c:v>
                </c:pt>
                <c:pt idx="6">
                  <c:v>11.133584457516097</c:v>
                </c:pt>
                <c:pt idx="7">
                  <c:v>1.791954125974375</c:v>
                </c:pt>
                <c:pt idx="8">
                  <c:v>20.738999688915005</c:v>
                </c:pt>
                <c:pt idx="9">
                  <c:v>13.404151936062194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new_plus_viol_only!$M$21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new_plus_viol_only!$N$21:$W$21</c:f>
              <c:numCache>
                <c:ptCount val="10"/>
                <c:pt idx="0">
                  <c:v>11.10987668036885</c:v>
                </c:pt>
                <c:pt idx="1">
                  <c:v>12.979146837414554</c:v>
                </c:pt>
                <c:pt idx="2">
                  <c:v>8.42034355001684</c:v>
                </c:pt>
                <c:pt idx="3">
                  <c:v>8.184980560671168</c:v>
                </c:pt>
                <c:pt idx="4">
                  <c:v>11.835019823658204</c:v>
                </c:pt>
                <c:pt idx="5">
                  <c:v>17.170984851375586</c:v>
                </c:pt>
                <c:pt idx="6">
                  <c:v>18.55597409586016</c:v>
                </c:pt>
                <c:pt idx="7">
                  <c:v>16.127587133769374</c:v>
                </c:pt>
                <c:pt idx="8">
                  <c:v>5.184749922228751</c:v>
                </c:pt>
                <c:pt idx="9">
                  <c:v>3.3510379840155484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new_plus_viol_only!$M$22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new_plus_viol_only!$N$22:$W$22</c:f>
              <c:numCache>
                <c:ptCount val="10"/>
                <c:pt idx="0">
                  <c:v>2.2219753360737697</c:v>
                </c:pt>
                <c:pt idx="1">
                  <c:v>15.142337976983645</c:v>
                </c:pt>
                <c:pt idx="2">
                  <c:v>8.42034355001684</c:v>
                </c:pt>
                <c:pt idx="3">
                  <c:v>10.23122570083896</c:v>
                </c:pt>
                <c:pt idx="4">
                  <c:v>29.58754955914551</c:v>
                </c:pt>
                <c:pt idx="5">
                  <c:v>30.526195291334375</c:v>
                </c:pt>
                <c:pt idx="6">
                  <c:v>35.25635078213431</c:v>
                </c:pt>
                <c:pt idx="7">
                  <c:v>12.543678881820627</c:v>
                </c:pt>
                <c:pt idx="8">
                  <c:v>13.825999792610002</c:v>
                </c:pt>
                <c:pt idx="9">
                  <c:v>21.78174689610107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new_plus_viol_only!$M$23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new_plus_viol_only!$N$23:$W$23</c:f>
              <c:numCache>
                <c:ptCount val="10"/>
                <c:pt idx="0">
                  <c:v>4.4439506721475395</c:v>
                </c:pt>
                <c:pt idx="1">
                  <c:v>4.326382279138184</c:v>
                </c:pt>
                <c:pt idx="2">
                  <c:v>4.21017177500842</c:v>
                </c:pt>
                <c:pt idx="3">
                  <c:v>4.092490280335584</c:v>
                </c:pt>
                <c:pt idx="4">
                  <c:v>11.835019823658204</c:v>
                </c:pt>
                <c:pt idx="5">
                  <c:v>7.631548822833594</c:v>
                </c:pt>
                <c:pt idx="6">
                  <c:v>9.27798704793008</c:v>
                </c:pt>
                <c:pt idx="7">
                  <c:v>5.375862377923125</c:v>
                </c:pt>
                <c:pt idx="8">
                  <c:v>3.4564999481525005</c:v>
                </c:pt>
                <c:pt idx="9">
                  <c:v>5.026556976023323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new_plus_viol_only!$M$24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new_plus_viol_only!$N$24:$W$24</c:f>
              <c:numCache>
                <c:ptCount val="10"/>
                <c:pt idx="0">
                  <c:v>4.4439506721475395</c:v>
                </c:pt>
                <c:pt idx="1">
                  <c:v>4.326382279138184</c:v>
                </c:pt>
                <c:pt idx="2">
                  <c:v>2.10508588750421</c:v>
                </c:pt>
                <c:pt idx="3">
                  <c:v>2.046245140167792</c:v>
                </c:pt>
                <c:pt idx="4">
                  <c:v>7.890013215772137</c:v>
                </c:pt>
                <c:pt idx="5">
                  <c:v>15.263097645667187</c:v>
                </c:pt>
                <c:pt idx="6">
                  <c:v>5.5667922287580485</c:v>
                </c:pt>
                <c:pt idx="7">
                  <c:v>10.75172475584625</c:v>
                </c:pt>
                <c:pt idx="8">
                  <c:v>12.097749818533753</c:v>
                </c:pt>
                <c:pt idx="9">
                  <c:v>8.377594960038872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new_plus_viol_only!$M$25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new_plus_viol_only!$N$25:$W$25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1.7282499740762503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5039639"/>
        <c:axId val="48485840"/>
      </c:lineChart>
      <c:catAx>
        <c:axId val="65039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8485840"/>
        <c:crosses val="autoZero"/>
        <c:auto val="1"/>
        <c:lblOffset val="100"/>
        <c:noMultiLvlLbl val="0"/>
      </c:catAx>
      <c:valAx>
        <c:axId val="48485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50396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9"/>
          <c:y val="0.9567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Milwaukee County New Imprisonment Plus Violation Rates, Hispanics (Any Race)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7325"/>
          <c:w val="0.9145"/>
          <c:h val="0.829"/>
        </c:manualLayout>
      </c:layout>
      <c:lineChart>
        <c:grouping val="standard"/>
        <c:varyColors val="0"/>
        <c:ser>
          <c:idx val="2"/>
          <c:order val="0"/>
          <c:tx>
            <c:strRef>
              <c:f>new_plus_viol_only!$Y$20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new_plus_viol_only!$Z$20:$AI$20</c:f>
              <c:numCache>
                <c:ptCount val="10"/>
                <c:pt idx="0">
                  <c:v>2.192583237821431</c:v>
                </c:pt>
                <c:pt idx="1">
                  <c:v>4.268503341886567</c:v>
                </c:pt>
                <c:pt idx="2">
                  <c:v>5.574090036696436</c:v>
                </c:pt>
                <c:pt idx="3">
                  <c:v>7.483030728764118</c:v>
                </c:pt>
                <c:pt idx="4">
                  <c:v>10.399911162550366</c:v>
                </c:pt>
                <c:pt idx="5">
                  <c:v>12.064860841554605</c:v>
                </c:pt>
                <c:pt idx="6">
                  <c:v>10.032174478288686</c:v>
                </c:pt>
                <c:pt idx="7">
                  <c:v>11.221512757468494</c:v>
                </c:pt>
                <c:pt idx="8">
                  <c:v>11.978368583650523</c:v>
                </c:pt>
                <c:pt idx="9">
                  <c:v>17.0715758124886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new_plus_viol_only!$Y$21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new_plus_viol_only!$Z$21:$AI$21</c:f>
              <c:numCache>
                <c:ptCount val="10"/>
                <c:pt idx="0">
                  <c:v>12.044511758891701</c:v>
                </c:pt>
                <c:pt idx="1">
                  <c:v>10.836455689266748</c:v>
                </c:pt>
                <c:pt idx="2">
                  <c:v>9.861490316034187</c:v>
                </c:pt>
                <c:pt idx="3">
                  <c:v>9.480114644782072</c:v>
                </c:pt>
                <c:pt idx="4">
                  <c:v>12.396995078568319</c:v>
                </c:pt>
                <c:pt idx="5">
                  <c:v>15.853992923631317</c:v>
                </c:pt>
                <c:pt idx="6">
                  <c:v>17.284848693668373</c:v>
                </c:pt>
                <c:pt idx="7">
                  <c:v>13.289437050619428</c:v>
                </c:pt>
                <c:pt idx="8">
                  <c:v>8.221125013337891</c:v>
                </c:pt>
                <c:pt idx="9">
                  <c:v>4.26789395312215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new_plus_viol_only!$Y$22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new_plus_viol_only!$Z$22:$AI$22</c:f>
              <c:numCache>
                <c:ptCount val="10"/>
                <c:pt idx="0">
                  <c:v>8.682156656528708</c:v>
                </c:pt>
                <c:pt idx="1">
                  <c:v>8.594885621024751</c:v>
                </c:pt>
                <c:pt idx="2">
                  <c:v>11.26463574261315</c:v>
                </c:pt>
                <c:pt idx="3">
                  <c:v>16.07970627000044</c:v>
                </c:pt>
                <c:pt idx="4">
                  <c:v>23.448323517106285</c:v>
                </c:pt>
                <c:pt idx="5">
                  <c:v>31.79003187753807</c:v>
                </c:pt>
                <c:pt idx="6">
                  <c:v>26.108741651763108</c:v>
                </c:pt>
                <c:pt idx="7">
                  <c:v>20.54200981885498</c:v>
                </c:pt>
                <c:pt idx="8">
                  <c:v>16.050475190177234</c:v>
                </c:pt>
                <c:pt idx="9">
                  <c:v>17.803873344355537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new_plus_viol_only!$Y$23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new_plus_viol_only!$Z$23:$AI$23</c:f>
              <c:numCache>
                <c:ptCount val="10"/>
                <c:pt idx="0">
                  <c:v>4.385166475642862</c:v>
                </c:pt>
                <c:pt idx="1">
                  <c:v>4.326834908764714</c:v>
                </c:pt>
                <c:pt idx="2">
                  <c:v>4.209681444827396</c:v>
                </c:pt>
                <c:pt idx="3">
                  <c:v>6.71256062633407</c:v>
                </c:pt>
                <c:pt idx="4">
                  <c:v>7.853019642275794</c:v>
                </c:pt>
                <c:pt idx="5">
                  <c:v>9.581518564807292</c:v>
                </c:pt>
                <c:pt idx="6">
                  <c:v>7.428466082895601</c:v>
                </c:pt>
                <c:pt idx="7">
                  <c:v>6.0367831246685695</c:v>
                </c:pt>
                <c:pt idx="8">
                  <c:v>4.619639767366316</c:v>
                </c:pt>
                <c:pt idx="9">
                  <c:v>4.241528462087912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new_plus_viol_only!$Y$24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new_plus_viol_only!$Z$24:$AI$24</c:f>
              <c:numCache>
                <c:ptCount val="10"/>
                <c:pt idx="0">
                  <c:v>4.385166475642862</c:v>
                </c:pt>
                <c:pt idx="1">
                  <c:v>3.6251396129299778</c:v>
                </c:pt>
                <c:pt idx="2">
                  <c:v>2.825904435603396</c:v>
                </c:pt>
                <c:pt idx="3">
                  <c:v>4.01378141448138</c:v>
                </c:pt>
                <c:pt idx="4">
                  <c:v>8.399785333869039</c:v>
                </c:pt>
                <c:pt idx="5">
                  <c:v>9.57330103006579</c:v>
                </c:pt>
                <c:pt idx="6">
                  <c:v>10.527204876757162</c:v>
                </c:pt>
                <c:pt idx="7">
                  <c:v>9.472088934379352</c:v>
                </c:pt>
                <c:pt idx="8">
                  <c:v>10.409023178139625</c:v>
                </c:pt>
                <c:pt idx="9">
                  <c:v>10.237672389286313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new_plus_viol_only!$Y$25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new_plus_viol_only!$Z$25:$AI$25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0.5760833246920835</c:v>
                </c:pt>
                <c:pt idx="8">
                  <c:v>0.5760833246920835</c:v>
                </c:pt>
                <c:pt idx="9">
                  <c:v>0.8641249870381251</c:v>
                </c:pt>
              </c:numCache>
            </c:numRef>
          </c:val>
          <c:smooth val="0"/>
        </c:ser>
        <c:marker val="1"/>
        <c:axId val="33719377"/>
        <c:axId val="35038938"/>
      </c:lineChart>
      <c:catAx>
        <c:axId val="33719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5038938"/>
        <c:crosses val="autoZero"/>
        <c:auto val="1"/>
        <c:lblOffset val="100"/>
        <c:noMultiLvlLbl val="0"/>
      </c:catAx>
      <c:valAx>
        <c:axId val="35038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37193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9"/>
          <c:y val="0.9567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Milwaukee County New Imprisonment Plus Violation Rates, American Indians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0675"/>
          <c:w val="0.9065"/>
          <c:h val="0.79975"/>
        </c:manualLayout>
      </c:layout>
      <c:lineChart>
        <c:grouping val="standard"/>
        <c:varyColors val="0"/>
        <c:ser>
          <c:idx val="2"/>
          <c:order val="0"/>
          <c:tx>
            <c:strRef>
              <c:f>new_plus_viol_only!$M$29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new_plus_viol_only!$N$29:$W$29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15.847860538827259</c:v>
                </c:pt>
                <c:pt idx="3">
                  <c:v>0</c:v>
                </c:pt>
                <c:pt idx="4">
                  <c:v>0</c:v>
                </c:pt>
                <c:pt idx="5">
                  <c:v>16.32386549134835</c:v>
                </c:pt>
                <c:pt idx="6">
                  <c:v>49.35022207599935</c:v>
                </c:pt>
                <c:pt idx="7">
                  <c:v>33.22811098189068</c:v>
                </c:pt>
                <c:pt idx="8">
                  <c:v>0</c:v>
                </c:pt>
                <c:pt idx="9">
                  <c:v>50.735667174023334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new_plus_viol_only!$M$30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new_plus_viol_only!$N$30:$W$30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47.543581616481774</c:v>
                </c:pt>
                <c:pt idx="3">
                  <c:v>63.73486297004461</c:v>
                </c:pt>
                <c:pt idx="4">
                  <c:v>0</c:v>
                </c:pt>
                <c:pt idx="5">
                  <c:v>16.32386549134835</c:v>
                </c:pt>
                <c:pt idx="6">
                  <c:v>65.80029610133245</c:v>
                </c:pt>
                <c:pt idx="7">
                  <c:v>49.84216647283602</c:v>
                </c:pt>
                <c:pt idx="8">
                  <c:v>50.43712172158709</c:v>
                </c:pt>
                <c:pt idx="9">
                  <c:v>33.82377811601556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new_plus_viol_only!$M$31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new_plus_viol_only!$N$31:$W$31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31.867431485022305</c:v>
                </c:pt>
                <c:pt idx="4">
                  <c:v>32.17503217503217</c:v>
                </c:pt>
                <c:pt idx="5">
                  <c:v>48.97159647404506</c:v>
                </c:pt>
                <c:pt idx="6">
                  <c:v>16.450074025333112</c:v>
                </c:pt>
                <c:pt idx="7">
                  <c:v>16.61405549094534</c:v>
                </c:pt>
                <c:pt idx="8">
                  <c:v>16.812373907195695</c:v>
                </c:pt>
                <c:pt idx="9">
                  <c:v>16.91188905800778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new_plus_viol_only!$M$32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new_plus_viol_only!$N$32:$W$32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15.847860538827259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49.35022207599935</c:v>
                </c:pt>
                <c:pt idx="7">
                  <c:v>0</c:v>
                </c:pt>
                <c:pt idx="8">
                  <c:v>0</c:v>
                </c:pt>
                <c:pt idx="9">
                  <c:v>16.91188905800778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new_plus_viol_only!$M$33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new_plus_viol_only!$N$33:$W$33</c:f>
              <c:numCache>
                <c:ptCount val="10"/>
                <c:pt idx="0">
                  <c:v>15.787811809283232</c:v>
                </c:pt>
                <c:pt idx="1">
                  <c:v>15.703517587939698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16.32386549134835</c:v>
                </c:pt>
                <c:pt idx="6">
                  <c:v>0</c:v>
                </c:pt>
                <c:pt idx="7">
                  <c:v>0</c:v>
                </c:pt>
                <c:pt idx="8">
                  <c:v>16.812373907195695</c:v>
                </c:pt>
                <c:pt idx="9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new_plus_viol_only!$M$34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new_plus_viol_only!$N$34:$W$34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6914987"/>
        <c:axId val="19581700"/>
      </c:lineChart>
      <c:catAx>
        <c:axId val="4691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581700"/>
        <c:crosses val="autoZero"/>
        <c:auto val="1"/>
        <c:lblOffset val="100"/>
        <c:noMultiLvlLbl val="0"/>
      </c:catAx>
      <c:valAx>
        <c:axId val="19581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9149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5"/>
          <c:y val="0.9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Milwaukee County New Imprisonment Plus Violation Rates, American Indians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0675"/>
          <c:w val="0.9065"/>
          <c:h val="0.7995"/>
        </c:manualLayout>
      </c:layout>
      <c:lineChart>
        <c:grouping val="standard"/>
        <c:varyColors val="0"/>
        <c:ser>
          <c:idx val="2"/>
          <c:order val="0"/>
          <c:tx>
            <c:strRef>
              <c:f>new_plus_viol_only!$Y$29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new_plus_viol_only!$Z$29:$AI$29</c:f>
              <c:numCache>
                <c:ptCount val="10"/>
                <c:pt idx="0">
                  <c:v>0</c:v>
                </c:pt>
                <c:pt idx="1">
                  <c:v>5.282620179609086</c:v>
                </c:pt>
                <c:pt idx="2">
                  <c:v>5.282620179609086</c:v>
                </c:pt>
                <c:pt idx="3">
                  <c:v>5.282620179609086</c:v>
                </c:pt>
                <c:pt idx="4">
                  <c:v>5.441288497116116</c:v>
                </c:pt>
                <c:pt idx="5">
                  <c:v>21.89136252244923</c:v>
                </c:pt>
                <c:pt idx="6">
                  <c:v>32.96739951641279</c:v>
                </c:pt>
                <c:pt idx="7">
                  <c:v>27.52611101929668</c:v>
                </c:pt>
                <c:pt idx="8">
                  <c:v>27.98792605197134</c:v>
                </c:pt>
                <c:pt idx="9">
                  <c:v>25.367833587011667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new_plus_viol_only!$Y$30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new_plus_viol_only!$Z$30:$AI$30</c:f>
              <c:numCache>
                <c:ptCount val="10"/>
                <c:pt idx="0">
                  <c:v>0</c:v>
                </c:pt>
                <c:pt idx="1">
                  <c:v>15.847860538827257</c:v>
                </c:pt>
                <c:pt idx="2">
                  <c:v>37.09281486217546</c:v>
                </c:pt>
                <c:pt idx="3">
                  <c:v>37.09281486217546</c:v>
                </c:pt>
                <c:pt idx="4">
                  <c:v>26.68624282046432</c:v>
                </c:pt>
                <c:pt idx="5">
                  <c:v>27.374720530893597</c:v>
                </c:pt>
                <c:pt idx="6">
                  <c:v>43.98877602183894</c:v>
                </c:pt>
                <c:pt idx="7">
                  <c:v>55.35986143191852</c:v>
                </c:pt>
                <c:pt idx="8">
                  <c:v>44.701022103479566</c:v>
                </c:pt>
                <c:pt idx="9">
                  <c:v>42.130449918801325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new_plus_viol_only!$Y$31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new_plus_viol_only!$Z$31:$AI$31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10.622477161674102</c:v>
                </c:pt>
                <c:pt idx="3">
                  <c:v>21.347487886684828</c:v>
                </c:pt>
                <c:pt idx="4">
                  <c:v>37.67135337803318</c:v>
                </c:pt>
                <c:pt idx="5">
                  <c:v>32.532234224803446</c:v>
                </c:pt>
                <c:pt idx="6">
                  <c:v>27.3452419967745</c:v>
                </c:pt>
                <c:pt idx="7">
                  <c:v>16.62550114115805</c:v>
                </c:pt>
                <c:pt idx="8">
                  <c:v>16.77943948538294</c:v>
                </c:pt>
                <c:pt idx="9">
                  <c:v>16.86213148260174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new_plus_viol_only!$Y$32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new_plus_viol_only!$Z$32:$AI$32</c:f>
              <c:numCache>
                <c:ptCount val="10"/>
                <c:pt idx="0">
                  <c:v>0</c:v>
                </c:pt>
                <c:pt idx="1">
                  <c:v>5.282620179609086</c:v>
                </c:pt>
                <c:pt idx="2">
                  <c:v>5.282620179609086</c:v>
                </c:pt>
                <c:pt idx="3">
                  <c:v>5.282620179609086</c:v>
                </c:pt>
                <c:pt idx="4">
                  <c:v>0</c:v>
                </c:pt>
                <c:pt idx="5">
                  <c:v>16.450074025333116</c:v>
                </c:pt>
                <c:pt idx="6">
                  <c:v>16.450074025333116</c:v>
                </c:pt>
                <c:pt idx="7">
                  <c:v>16.450074025333116</c:v>
                </c:pt>
                <c:pt idx="8">
                  <c:v>5.63729635266926</c:v>
                </c:pt>
                <c:pt idx="9">
                  <c:v>8.45594452900389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new_plus_viol_only!$Y$33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new_plus_viol_only!$Z$33:$AI$33</c:f>
              <c:numCache>
                <c:ptCount val="10"/>
                <c:pt idx="0">
                  <c:v>15.745664698611465</c:v>
                </c:pt>
                <c:pt idx="1">
                  <c:v>10.49710979907431</c:v>
                </c:pt>
                <c:pt idx="2">
                  <c:v>5.234505862646566</c:v>
                </c:pt>
                <c:pt idx="3">
                  <c:v>0</c:v>
                </c:pt>
                <c:pt idx="4">
                  <c:v>5.441288497116116</c:v>
                </c:pt>
                <c:pt idx="5">
                  <c:v>5.441288497116116</c:v>
                </c:pt>
                <c:pt idx="6">
                  <c:v>5.441288497116116</c:v>
                </c:pt>
                <c:pt idx="7">
                  <c:v>5.604124635731899</c:v>
                </c:pt>
                <c:pt idx="8">
                  <c:v>5.604124635731899</c:v>
                </c:pt>
                <c:pt idx="9">
                  <c:v>8.406186953597848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new_plus_viol_only!$Y$34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new_plus_viol_only!$Z$34:$AI$34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2017573"/>
        <c:axId val="42613838"/>
      </c:lineChart>
      <c:catAx>
        <c:axId val="42017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613838"/>
        <c:crosses val="autoZero"/>
        <c:auto val="1"/>
        <c:lblOffset val="100"/>
        <c:noMultiLvlLbl val="0"/>
      </c:catAx>
      <c:valAx>
        <c:axId val="42613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0175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5"/>
          <c:y val="0.9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Milwaukee County New Imprisonment Plus Violation Rates, Asian/PIs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"/>
          <c:w val="0.9065"/>
          <c:h val="0.79675"/>
        </c:manualLayout>
      </c:layout>
      <c:lineChart>
        <c:grouping val="standard"/>
        <c:varyColors val="0"/>
        <c:ser>
          <c:idx val="2"/>
          <c:order val="0"/>
          <c:tx>
            <c:strRef>
              <c:f>new_plus_viol_only!$M$38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new_plus_viol_only!$N$38:$W$38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5.905976848570754</c:v>
                </c:pt>
                <c:pt idx="4">
                  <c:v>0</c:v>
                </c:pt>
                <c:pt idx="5">
                  <c:v>5.6072670180554</c:v>
                </c:pt>
                <c:pt idx="6">
                  <c:v>5.490885130683067</c:v>
                </c:pt>
                <c:pt idx="7">
                  <c:v>5.383869925702595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new_plus_viol_only!$M$39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new_plus_viol_only!$N$39:$W$39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5.114304710274638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new_plus_viol_only!$M$40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new_plus_viol_only!$N$40:$W$40</c:f>
              <c:numCache>
                <c:ptCount val="10"/>
                <c:pt idx="0">
                  <c:v>0</c:v>
                </c:pt>
                <c:pt idx="1">
                  <c:v>6.418485237483954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5.6072670180554</c:v>
                </c:pt>
                <c:pt idx="6">
                  <c:v>0</c:v>
                </c:pt>
                <c:pt idx="7">
                  <c:v>0</c:v>
                </c:pt>
                <c:pt idx="8">
                  <c:v>5.27676639755158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new_plus_viol_only!$M$41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new_plus_viol_only!$N$41:$W$41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5.905976848570754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new_plus_viol_only!$M$42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new_plus_viol_only!$N$42:$W$42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new_plus_viol_only!$M$43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new_plus_viol_only!$N$43:$W$43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7980223"/>
        <c:axId val="29168824"/>
      </c:lineChart>
      <c:catAx>
        <c:axId val="47980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168824"/>
        <c:crosses val="autoZero"/>
        <c:auto val="1"/>
        <c:lblOffset val="100"/>
        <c:noMultiLvlLbl val="0"/>
      </c:catAx>
      <c:valAx>
        <c:axId val="29168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9802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75"/>
          <c:y val="0.947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Chart 1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sons\Dept_of_Corrections\Annual%20Imprisonment%20All%20Admissions%20Status\annual_imprisonment_trends_all_milwaukee_tw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_WNH_Imp_Rates"/>
      <sheetName val="Tot_WNH_Imp_AVG"/>
      <sheetName val="Tot_BNH_Imp_Rates"/>
      <sheetName val="Tot_BNH_Imp_AVG"/>
      <sheetName val="Tot_Hisp_Imp_Rates"/>
      <sheetName val="Tot_Hisp_Imp_AVG"/>
      <sheetName val="Tot_Amer_Imp_Rates"/>
      <sheetName val="Tot_Amer_Imp_AVG"/>
      <sheetName val="Tot_Asian_Imp_Rates"/>
      <sheetName val="Tot_Asian_Imp_AVG"/>
      <sheetName val="Totals All"/>
      <sheetName val="all_admitstatus"/>
      <sheetName val="Census_Pop_Es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9"/>
  <sheetViews>
    <sheetView tabSelected="1" workbookViewId="0" topLeftCell="U1">
      <selection activeCell="Y1" sqref="Y1:AI16384"/>
    </sheetView>
  </sheetViews>
  <sheetFormatPr defaultColWidth="9.140625" defaultRowHeight="12.75"/>
  <cols>
    <col min="1" max="1" width="22.140625" style="0" customWidth="1"/>
    <col min="13" max="13" width="19.7109375" style="0" bestFit="1" customWidth="1"/>
    <col min="14" max="14" width="6.7109375" style="0" customWidth="1"/>
    <col min="15" max="15" width="6.57421875" style="0" customWidth="1"/>
    <col min="16" max="16" width="6.00390625" style="0" customWidth="1"/>
    <col min="17" max="17" width="7.8515625" style="0" customWidth="1"/>
    <col min="18" max="18" width="6.8515625" style="0" customWidth="1"/>
    <col min="19" max="19" width="5.8515625" style="0" customWidth="1"/>
    <col min="20" max="20" width="6.421875" style="0" customWidth="1"/>
    <col min="21" max="21" width="7.140625" style="0" customWidth="1"/>
    <col min="22" max="22" width="6.140625" style="0" customWidth="1"/>
    <col min="23" max="23" width="6.57421875" style="0" customWidth="1"/>
    <col min="25" max="25" width="19.7109375" style="0" bestFit="1" customWidth="1"/>
  </cols>
  <sheetData>
    <row r="1" spans="1:35" ht="13.5">
      <c r="A1" s="1" t="s">
        <v>0</v>
      </c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M1" t="s">
        <v>0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Y1" t="s">
        <v>0</v>
      </c>
      <c r="Z1">
        <v>1990</v>
      </c>
      <c r="AA1">
        <v>1991</v>
      </c>
      <c r="AB1">
        <v>1992</v>
      </c>
      <c r="AC1">
        <v>1993</v>
      </c>
      <c r="AD1">
        <v>1994</v>
      </c>
      <c r="AE1">
        <v>1995</v>
      </c>
      <c r="AF1">
        <v>1996</v>
      </c>
      <c r="AG1">
        <v>1997</v>
      </c>
      <c r="AH1">
        <v>1998</v>
      </c>
      <c r="AI1">
        <v>1999</v>
      </c>
    </row>
    <row r="2" spans="1:35" ht="13.5">
      <c r="A2" s="1" t="s">
        <v>1</v>
      </c>
      <c r="B2">
        <v>9</v>
      </c>
      <c r="C2">
        <v>5</v>
      </c>
      <c r="D2">
        <v>8</v>
      </c>
      <c r="E2">
        <v>10</v>
      </c>
      <c r="F2">
        <v>15</v>
      </c>
      <c r="G2">
        <v>20</v>
      </c>
      <c r="H2">
        <v>21</v>
      </c>
      <c r="I2">
        <v>17</v>
      </c>
      <c r="J2">
        <v>18</v>
      </c>
      <c r="K2">
        <v>13</v>
      </c>
      <c r="M2" s="1" t="s">
        <v>1</v>
      </c>
      <c r="N2" s="3">
        <f aca="true" t="shared" si="0" ref="N2:W8">(B2/B$9)*100000</f>
        <v>1.2896624953249733</v>
      </c>
      <c r="O2" s="3">
        <f t="shared" si="0"/>
        <v>0.7226227157895954</v>
      </c>
      <c r="P2" s="3">
        <f t="shared" si="0"/>
        <v>1.1684136885505683</v>
      </c>
      <c r="Q2" s="3">
        <f t="shared" si="0"/>
        <v>1.4846200782988628</v>
      </c>
      <c r="R2" s="3">
        <f t="shared" si="0"/>
        <v>2.2752265746463918</v>
      </c>
      <c r="S2" s="3">
        <f t="shared" si="0"/>
        <v>3.092284595320446</v>
      </c>
      <c r="T2" s="3">
        <f t="shared" si="0"/>
        <v>3.3089312782243963</v>
      </c>
      <c r="U2" s="3">
        <f t="shared" si="0"/>
        <v>2.73115183918978</v>
      </c>
      <c r="V2" s="3">
        <f t="shared" si="0"/>
        <v>2.9362539272396275</v>
      </c>
      <c r="W2" s="3">
        <f t="shared" si="0"/>
        <v>2.15385838878138</v>
      </c>
      <c r="Y2" s="1" t="s">
        <v>1</v>
      </c>
      <c r="Z2" s="3">
        <f>(N2+O2)/2</f>
        <v>1.0061426055572844</v>
      </c>
      <c r="AA2" s="3">
        <f aca="true" t="shared" si="1" ref="AA2:AH8">SUM(N2:P2)/3</f>
        <v>1.0602329665550456</v>
      </c>
      <c r="AB2" s="3">
        <f t="shared" si="1"/>
        <v>1.1252188275463422</v>
      </c>
      <c r="AC2" s="3">
        <f t="shared" si="1"/>
        <v>1.6427534471652743</v>
      </c>
      <c r="AD2" s="3">
        <f t="shared" si="1"/>
        <v>2.2840437494219006</v>
      </c>
      <c r="AE2" s="3">
        <f t="shared" si="1"/>
        <v>2.8921474827304112</v>
      </c>
      <c r="AF2" s="3">
        <f t="shared" si="1"/>
        <v>3.0441225709115405</v>
      </c>
      <c r="AG2" s="3">
        <f t="shared" si="1"/>
        <v>2.9921123482179346</v>
      </c>
      <c r="AH2" s="3">
        <f t="shared" si="1"/>
        <v>2.607088051736929</v>
      </c>
      <c r="AI2" s="3">
        <f>SUM(V2:W2)/2</f>
        <v>2.545056158010504</v>
      </c>
    </row>
    <row r="3" spans="1:35" ht="13.5">
      <c r="A3" s="1" t="s">
        <v>10</v>
      </c>
      <c r="B3">
        <v>21</v>
      </c>
      <c r="C3">
        <v>20</v>
      </c>
      <c r="D3">
        <v>22</v>
      </c>
      <c r="E3">
        <v>19</v>
      </c>
      <c r="F3">
        <v>23</v>
      </c>
      <c r="G3">
        <v>28</v>
      </c>
      <c r="H3">
        <v>20</v>
      </c>
      <c r="I3">
        <v>15</v>
      </c>
      <c r="J3">
        <v>16</v>
      </c>
      <c r="K3">
        <v>11</v>
      </c>
      <c r="M3" s="1" t="s">
        <v>10</v>
      </c>
      <c r="N3" s="3">
        <f t="shared" si="0"/>
        <v>3.0092124890916048</v>
      </c>
      <c r="O3" s="3">
        <f t="shared" si="0"/>
        <v>2.8904908631583814</v>
      </c>
      <c r="P3" s="3">
        <f t="shared" si="0"/>
        <v>3.2131376435140626</v>
      </c>
      <c r="Q3" s="3">
        <f t="shared" si="0"/>
        <v>2.8207781487678396</v>
      </c>
      <c r="R3" s="3">
        <f t="shared" si="0"/>
        <v>3.4886807477911344</v>
      </c>
      <c r="S3" s="3">
        <f t="shared" si="0"/>
        <v>4.3291984334486235</v>
      </c>
      <c r="T3" s="3">
        <f t="shared" si="0"/>
        <v>3.1513631221184726</v>
      </c>
      <c r="U3" s="3">
        <f t="shared" si="0"/>
        <v>2.409839858108629</v>
      </c>
      <c r="V3" s="3">
        <f t="shared" si="0"/>
        <v>2.6100034908796688</v>
      </c>
      <c r="W3" s="3">
        <f t="shared" si="0"/>
        <v>1.822495559738091</v>
      </c>
      <c r="Y3" s="1" t="s">
        <v>10</v>
      </c>
      <c r="Z3" s="3">
        <f aca="true" t="shared" si="2" ref="Z3:Z8">(N3+O3)/2</f>
        <v>2.949851676124993</v>
      </c>
      <c r="AA3" s="3">
        <f t="shared" si="1"/>
        <v>3.0376136652546832</v>
      </c>
      <c r="AB3" s="3">
        <f t="shared" si="1"/>
        <v>2.9748022184800944</v>
      </c>
      <c r="AC3" s="3">
        <f t="shared" si="1"/>
        <v>3.1741988466910125</v>
      </c>
      <c r="AD3" s="3">
        <f t="shared" si="1"/>
        <v>3.546219110002532</v>
      </c>
      <c r="AE3" s="3">
        <f t="shared" si="1"/>
        <v>3.65641410111941</v>
      </c>
      <c r="AF3" s="3">
        <f t="shared" si="1"/>
        <v>3.2968004712252417</v>
      </c>
      <c r="AG3" s="3">
        <f t="shared" si="1"/>
        <v>2.7237354903689233</v>
      </c>
      <c r="AH3" s="3">
        <f t="shared" si="1"/>
        <v>2.2807796362421295</v>
      </c>
      <c r="AI3" s="3">
        <f aca="true" t="shared" si="3" ref="AI3:AI8">SUM(V3:W3)/2</f>
        <v>2.21624952530888</v>
      </c>
    </row>
    <row r="4" spans="1:35" ht="13.5">
      <c r="A4" s="1" t="s">
        <v>2</v>
      </c>
      <c r="B4">
        <v>4</v>
      </c>
      <c r="C4">
        <v>7</v>
      </c>
      <c r="D4">
        <v>17</v>
      </c>
      <c r="E4">
        <v>13</v>
      </c>
      <c r="F4">
        <v>14</v>
      </c>
      <c r="G4">
        <v>8</v>
      </c>
      <c r="H4">
        <v>9</v>
      </c>
      <c r="I4">
        <v>11</v>
      </c>
      <c r="J4">
        <v>11</v>
      </c>
      <c r="K4">
        <v>9</v>
      </c>
      <c r="M4" s="1" t="s">
        <v>2</v>
      </c>
      <c r="N4" s="3">
        <f t="shared" si="0"/>
        <v>0.5731833312555438</v>
      </c>
      <c r="O4" s="3">
        <f t="shared" si="0"/>
        <v>1.0116718021054336</v>
      </c>
      <c r="P4" s="3">
        <f t="shared" si="0"/>
        <v>2.4828790881699576</v>
      </c>
      <c r="Q4" s="3">
        <f t="shared" si="0"/>
        <v>1.9300061017885217</v>
      </c>
      <c r="R4" s="3">
        <f t="shared" si="0"/>
        <v>2.1235448030032993</v>
      </c>
      <c r="S4" s="3">
        <f t="shared" si="0"/>
        <v>1.2369138381281783</v>
      </c>
      <c r="T4" s="3">
        <f t="shared" si="0"/>
        <v>1.4181134049533124</v>
      </c>
      <c r="U4" s="3">
        <f t="shared" si="0"/>
        <v>1.7672158959463282</v>
      </c>
      <c r="V4" s="3">
        <f t="shared" si="0"/>
        <v>1.7943773999797723</v>
      </c>
      <c r="W4" s="3">
        <f t="shared" si="0"/>
        <v>1.4911327306948017</v>
      </c>
      <c r="Y4" s="1" t="s">
        <v>2</v>
      </c>
      <c r="Z4" s="3">
        <f t="shared" si="2"/>
        <v>0.7924275666804887</v>
      </c>
      <c r="AA4" s="3">
        <f t="shared" si="1"/>
        <v>1.3559114071769784</v>
      </c>
      <c r="AB4" s="3">
        <f t="shared" si="1"/>
        <v>1.8081856640213043</v>
      </c>
      <c r="AC4" s="3">
        <f t="shared" si="1"/>
        <v>2.1788099976539264</v>
      </c>
      <c r="AD4" s="3">
        <f t="shared" si="1"/>
        <v>1.7634882476399998</v>
      </c>
      <c r="AE4" s="3">
        <f t="shared" si="1"/>
        <v>1.59285734869493</v>
      </c>
      <c r="AF4" s="3">
        <f t="shared" si="1"/>
        <v>1.4740810463426062</v>
      </c>
      <c r="AG4" s="3">
        <f t="shared" si="1"/>
        <v>1.659902233626471</v>
      </c>
      <c r="AH4" s="3">
        <f t="shared" si="1"/>
        <v>1.6842420088736343</v>
      </c>
      <c r="AI4" s="3">
        <f t="shared" si="3"/>
        <v>1.6427550653372869</v>
      </c>
    </row>
    <row r="5" spans="1:35" ht="13.5">
      <c r="A5" s="1" t="s">
        <v>11</v>
      </c>
      <c r="B5">
        <v>13</v>
      </c>
      <c r="C5">
        <v>18</v>
      </c>
      <c r="D5">
        <v>14</v>
      </c>
      <c r="E5">
        <v>17</v>
      </c>
      <c r="F5">
        <v>22</v>
      </c>
      <c r="G5">
        <v>21</v>
      </c>
      <c r="H5">
        <v>25</v>
      </c>
      <c r="I5">
        <v>31</v>
      </c>
      <c r="J5">
        <v>19</v>
      </c>
      <c r="K5">
        <v>16</v>
      </c>
      <c r="M5" s="1" t="s">
        <v>11</v>
      </c>
      <c r="N5" s="3">
        <f t="shared" si="0"/>
        <v>1.862845826580517</v>
      </c>
      <c r="O5" s="3">
        <f t="shared" si="0"/>
        <v>2.601441776842543</v>
      </c>
      <c r="P5" s="3">
        <f t="shared" si="0"/>
        <v>2.0447239549634944</v>
      </c>
      <c r="Q5" s="3">
        <f t="shared" si="0"/>
        <v>2.523854133108067</v>
      </c>
      <c r="R5" s="3">
        <f t="shared" si="0"/>
        <v>3.3369989761480414</v>
      </c>
      <c r="S5" s="3">
        <f t="shared" si="0"/>
        <v>3.2468988250864683</v>
      </c>
      <c r="T5" s="3">
        <f t="shared" si="0"/>
        <v>3.9392039026480905</v>
      </c>
      <c r="U5" s="3">
        <f t="shared" si="0"/>
        <v>4.980335706757834</v>
      </c>
      <c r="V5" s="3">
        <f t="shared" si="0"/>
        <v>3.0993791454196074</v>
      </c>
      <c r="W5" s="3">
        <f t="shared" si="0"/>
        <v>2.650902632346314</v>
      </c>
      <c r="Y5" s="1" t="s">
        <v>11</v>
      </c>
      <c r="Z5" s="3">
        <f t="shared" si="2"/>
        <v>2.23214380171153</v>
      </c>
      <c r="AA5" s="3">
        <f t="shared" si="1"/>
        <v>2.169670519462185</v>
      </c>
      <c r="AB5" s="3">
        <f t="shared" si="1"/>
        <v>2.390006621638035</v>
      </c>
      <c r="AC5" s="3">
        <f t="shared" si="1"/>
        <v>2.6351923547398677</v>
      </c>
      <c r="AD5" s="3">
        <f t="shared" si="1"/>
        <v>3.0359173114475255</v>
      </c>
      <c r="AE5" s="3">
        <f t="shared" si="1"/>
        <v>3.507700567960867</v>
      </c>
      <c r="AF5" s="3">
        <f t="shared" si="1"/>
        <v>4.055479478164131</v>
      </c>
      <c r="AG5" s="3">
        <f t="shared" si="1"/>
        <v>4.00630625160851</v>
      </c>
      <c r="AH5" s="3">
        <f t="shared" si="1"/>
        <v>3.576872494841252</v>
      </c>
      <c r="AI5" s="3">
        <f t="shared" si="3"/>
        <v>2.8751408888829606</v>
      </c>
    </row>
    <row r="6" spans="1:35" ht="13.5">
      <c r="A6" s="1" t="s">
        <v>3</v>
      </c>
      <c r="B6">
        <v>1</v>
      </c>
      <c r="C6">
        <v>3</v>
      </c>
      <c r="D6">
        <v>3</v>
      </c>
      <c r="E6">
        <v>7</v>
      </c>
      <c r="F6">
        <v>12</v>
      </c>
      <c r="G6">
        <v>14</v>
      </c>
      <c r="H6">
        <v>17</v>
      </c>
      <c r="I6">
        <v>21</v>
      </c>
      <c r="J6">
        <v>9</v>
      </c>
      <c r="K6">
        <v>13</v>
      </c>
      <c r="M6" s="1" t="s">
        <v>3</v>
      </c>
      <c r="N6" s="3">
        <f t="shared" si="0"/>
        <v>0.14329583281388594</v>
      </c>
      <c r="O6" s="3">
        <f t="shared" si="0"/>
        <v>0.4335736294737572</v>
      </c>
      <c r="P6" s="3">
        <f t="shared" si="0"/>
        <v>0.4381551332064631</v>
      </c>
      <c r="Q6" s="3">
        <f t="shared" si="0"/>
        <v>1.039234054809204</v>
      </c>
      <c r="R6" s="3">
        <f t="shared" si="0"/>
        <v>1.8201812597171134</v>
      </c>
      <c r="S6" s="3">
        <f t="shared" si="0"/>
        <v>2.1645992167243118</v>
      </c>
      <c r="T6" s="3">
        <f t="shared" si="0"/>
        <v>2.6786586538007016</v>
      </c>
      <c r="U6" s="3">
        <f t="shared" si="0"/>
        <v>3.373775801352081</v>
      </c>
      <c r="V6" s="3">
        <f t="shared" si="0"/>
        <v>1.4681269636198138</v>
      </c>
      <c r="W6" s="3">
        <f t="shared" si="0"/>
        <v>2.15385838878138</v>
      </c>
      <c r="Y6" s="1" t="s">
        <v>3</v>
      </c>
      <c r="Z6" s="3">
        <f t="shared" si="2"/>
        <v>0.28843473114382157</v>
      </c>
      <c r="AA6" s="3">
        <f t="shared" si="1"/>
        <v>0.3383415318313687</v>
      </c>
      <c r="AB6" s="3">
        <f t="shared" si="1"/>
        <v>0.6369876058298082</v>
      </c>
      <c r="AC6" s="3">
        <f t="shared" si="1"/>
        <v>1.0991901492442602</v>
      </c>
      <c r="AD6" s="3">
        <f t="shared" si="1"/>
        <v>1.6746715104168761</v>
      </c>
      <c r="AE6" s="3">
        <f t="shared" si="1"/>
        <v>2.2211463767473756</v>
      </c>
      <c r="AF6" s="3">
        <f t="shared" si="1"/>
        <v>2.739011223959031</v>
      </c>
      <c r="AG6" s="3">
        <f t="shared" si="1"/>
        <v>2.5068538062575323</v>
      </c>
      <c r="AH6" s="3">
        <f t="shared" si="1"/>
        <v>2.331920384584425</v>
      </c>
      <c r="AI6" s="3">
        <f t="shared" si="3"/>
        <v>1.810992676200597</v>
      </c>
    </row>
    <row r="7" spans="1:35" ht="13.5">
      <c r="A7" s="1" t="s">
        <v>12</v>
      </c>
      <c r="B7">
        <v>1</v>
      </c>
      <c r="C7">
        <v>0</v>
      </c>
      <c r="D7">
        <v>0</v>
      </c>
      <c r="E7">
        <v>1</v>
      </c>
      <c r="F7">
        <v>1</v>
      </c>
      <c r="G7">
        <v>1</v>
      </c>
      <c r="H7">
        <v>1</v>
      </c>
      <c r="I7">
        <v>1</v>
      </c>
      <c r="J7">
        <v>0</v>
      </c>
      <c r="K7">
        <v>2</v>
      </c>
      <c r="M7" s="1" t="s">
        <v>12</v>
      </c>
      <c r="N7" s="3">
        <f t="shared" si="0"/>
        <v>0.14329583281388594</v>
      </c>
      <c r="O7" s="3">
        <f t="shared" si="0"/>
        <v>0</v>
      </c>
      <c r="P7" s="3">
        <f t="shared" si="0"/>
        <v>0</v>
      </c>
      <c r="Q7" s="3">
        <f t="shared" si="0"/>
        <v>0.1484620078298863</v>
      </c>
      <c r="R7" s="3">
        <f t="shared" si="0"/>
        <v>0.1516817716430928</v>
      </c>
      <c r="S7" s="3">
        <f t="shared" si="0"/>
        <v>0.1546142297660223</v>
      </c>
      <c r="T7" s="3">
        <f t="shared" si="0"/>
        <v>0.15756815610592362</v>
      </c>
      <c r="U7" s="3">
        <f t="shared" si="0"/>
        <v>0.16065599054057528</v>
      </c>
      <c r="V7" s="3">
        <f t="shared" si="0"/>
        <v>0</v>
      </c>
      <c r="W7" s="3">
        <f t="shared" si="0"/>
        <v>0.33136282904328923</v>
      </c>
      <c r="Y7" s="1" t="s">
        <v>12</v>
      </c>
      <c r="Z7" s="3">
        <f t="shared" si="2"/>
        <v>0.07164791640694297</v>
      </c>
      <c r="AA7" s="3">
        <f t="shared" si="1"/>
        <v>0.04776527760462865</v>
      </c>
      <c r="AB7" s="3">
        <f t="shared" si="1"/>
        <v>0.049487335943295435</v>
      </c>
      <c r="AC7" s="3">
        <f t="shared" si="1"/>
        <v>0.10004792649099303</v>
      </c>
      <c r="AD7" s="3">
        <f t="shared" si="1"/>
        <v>0.15158600307966713</v>
      </c>
      <c r="AE7" s="3">
        <f t="shared" si="1"/>
        <v>0.15462138583834623</v>
      </c>
      <c r="AF7" s="3">
        <f t="shared" si="1"/>
        <v>0.15761279213750706</v>
      </c>
      <c r="AG7" s="3">
        <f t="shared" si="1"/>
        <v>0.10607471554883297</v>
      </c>
      <c r="AH7" s="3">
        <f t="shared" si="1"/>
        <v>0.1640062731946215</v>
      </c>
      <c r="AI7" s="3">
        <f t="shared" si="3"/>
        <v>0.16568141452164462</v>
      </c>
    </row>
    <row r="8" spans="1:35" ht="13.5">
      <c r="A8" s="1" t="s">
        <v>21</v>
      </c>
      <c r="B8" s="2">
        <v>49</v>
      </c>
      <c r="C8" s="2">
        <v>53</v>
      </c>
      <c r="D8" s="2">
        <v>64</v>
      </c>
      <c r="E8" s="2">
        <v>67</v>
      </c>
      <c r="F8" s="2">
        <v>87</v>
      </c>
      <c r="G8" s="2">
        <v>92</v>
      </c>
      <c r="H8" s="2">
        <v>93</v>
      </c>
      <c r="I8" s="2">
        <v>96</v>
      </c>
      <c r="J8" s="2">
        <v>73</v>
      </c>
      <c r="K8" s="2">
        <v>64</v>
      </c>
      <c r="M8" t="s">
        <v>7</v>
      </c>
      <c r="N8" s="3">
        <f t="shared" si="0"/>
        <v>7.02149580788041</v>
      </c>
      <c r="O8" s="3">
        <f t="shared" si="0"/>
        <v>7.659800787369711</v>
      </c>
      <c r="P8" s="3">
        <f t="shared" si="0"/>
        <v>9.347309508404546</v>
      </c>
      <c r="Q8" s="3">
        <f t="shared" si="0"/>
        <v>9.946954524602383</v>
      </c>
      <c r="R8" s="3">
        <f t="shared" si="0"/>
        <v>13.196314132949073</v>
      </c>
      <c r="S8" s="3">
        <f t="shared" si="0"/>
        <v>14.224509138474051</v>
      </c>
      <c r="T8" s="3">
        <f t="shared" si="0"/>
        <v>14.653838517850897</v>
      </c>
      <c r="U8" s="3">
        <f t="shared" si="0"/>
        <v>15.422975091895227</v>
      </c>
      <c r="V8" s="3">
        <f t="shared" si="0"/>
        <v>11.90814092713849</v>
      </c>
      <c r="W8" s="3">
        <f t="shared" si="0"/>
        <v>10.603610529385255</v>
      </c>
      <c r="Y8" t="s">
        <v>7</v>
      </c>
      <c r="Z8" s="3">
        <f t="shared" si="2"/>
        <v>7.34064829762506</v>
      </c>
      <c r="AA8" s="3">
        <f t="shared" si="1"/>
        <v>8.009535367884888</v>
      </c>
      <c r="AB8" s="3">
        <f t="shared" si="1"/>
        <v>8.98468827345888</v>
      </c>
      <c r="AC8" s="3">
        <f t="shared" si="1"/>
        <v>10.830192721985334</v>
      </c>
      <c r="AD8" s="3">
        <f t="shared" si="1"/>
        <v>12.455925932008503</v>
      </c>
      <c r="AE8" s="3">
        <f t="shared" si="1"/>
        <v>14.024887263091339</v>
      </c>
      <c r="AF8" s="3">
        <f t="shared" si="1"/>
        <v>14.767107582740058</v>
      </c>
      <c r="AG8" s="3">
        <f t="shared" si="1"/>
        <v>13.994984845628204</v>
      </c>
      <c r="AH8" s="3">
        <f t="shared" si="1"/>
        <v>12.64490884947299</v>
      </c>
      <c r="AI8" s="3">
        <f t="shared" si="3"/>
        <v>11.255875728261874</v>
      </c>
    </row>
    <row r="9" spans="2:26" ht="12.75">
      <c r="B9">
        <f>Census_Pop_Ests!B2</f>
        <v>697857</v>
      </c>
      <c r="C9">
        <f>Census_Pop_Ests!C2</f>
        <v>691924</v>
      </c>
      <c r="D9">
        <f>Census_Pop_Ests!D2</f>
        <v>684689</v>
      </c>
      <c r="E9">
        <f>Census_Pop_Ests!E2</f>
        <v>673573</v>
      </c>
      <c r="F9">
        <f>Census_Pop_Ests!F2</f>
        <v>659275</v>
      </c>
      <c r="G9">
        <f>Census_Pop_Ests!G2</f>
        <v>646771</v>
      </c>
      <c r="H9">
        <f>Census_Pop_Ests!H2</f>
        <v>634646</v>
      </c>
      <c r="I9">
        <f>Census_Pop_Ests!I2</f>
        <v>622448</v>
      </c>
      <c r="J9">
        <f>Census_Pop_Ests!J2</f>
        <v>613026</v>
      </c>
      <c r="K9">
        <f>Census_Pop_Ests!K2</f>
        <v>603568</v>
      </c>
      <c r="N9" s="2"/>
      <c r="O9" s="2"/>
      <c r="P9" s="2"/>
      <c r="Q9" s="2"/>
      <c r="R9" s="2"/>
      <c r="S9" s="2"/>
      <c r="T9" s="2"/>
      <c r="U9" s="2"/>
      <c r="V9" s="2"/>
      <c r="W9" s="2"/>
      <c r="Z9" s="2"/>
    </row>
    <row r="10" spans="1:35" ht="13.5">
      <c r="A10" s="1" t="s">
        <v>4</v>
      </c>
      <c r="M10" t="s">
        <v>4</v>
      </c>
      <c r="N10">
        <v>1990</v>
      </c>
      <c r="O10">
        <v>1991</v>
      </c>
      <c r="P10">
        <v>1992</v>
      </c>
      <c r="Q10">
        <v>1993</v>
      </c>
      <c r="R10">
        <v>1994</v>
      </c>
      <c r="S10">
        <v>1995</v>
      </c>
      <c r="T10">
        <v>1996</v>
      </c>
      <c r="U10">
        <v>1997</v>
      </c>
      <c r="V10">
        <v>1998</v>
      </c>
      <c r="W10">
        <v>1999</v>
      </c>
      <c r="Y10" t="s">
        <v>4</v>
      </c>
      <c r="Z10">
        <v>1990</v>
      </c>
      <c r="AA10">
        <v>1991</v>
      </c>
      <c r="AB10">
        <v>1992</v>
      </c>
      <c r="AC10">
        <v>1993</v>
      </c>
      <c r="AD10">
        <v>1994</v>
      </c>
      <c r="AE10">
        <v>1995</v>
      </c>
      <c r="AF10">
        <v>1996</v>
      </c>
      <c r="AG10">
        <v>1997</v>
      </c>
      <c r="AH10">
        <v>1998</v>
      </c>
      <c r="AI10">
        <v>1999</v>
      </c>
    </row>
    <row r="11" spans="1:35" ht="13.5">
      <c r="A11" s="1" t="s">
        <v>1</v>
      </c>
      <c r="B11">
        <v>27</v>
      </c>
      <c r="C11">
        <v>28</v>
      </c>
      <c r="D11">
        <v>40</v>
      </c>
      <c r="E11">
        <v>52</v>
      </c>
      <c r="F11">
        <v>68</v>
      </c>
      <c r="G11">
        <v>74</v>
      </c>
      <c r="H11">
        <v>88</v>
      </c>
      <c r="I11">
        <v>91</v>
      </c>
      <c r="J11">
        <v>71</v>
      </c>
      <c r="K11">
        <v>54</v>
      </c>
      <c r="M11" s="1" t="s">
        <v>1</v>
      </c>
      <c r="N11" s="3">
        <f aca="true" t="shared" si="4" ref="N11:W17">(B11/B$18)*100000</f>
        <v>13.868556899607057</v>
      </c>
      <c r="O11" s="3">
        <f t="shared" si="4"/>
        <v>14.088900965089715</v>
      </c>
      <c r="P11" s="3">
        <f t="shared" si="4"/>
        <v>19.759038525185364</v>
      </c>
      <c r="Q11" s="3">
        <f t="shared" si="4"/>
        <v>25.306106558174847</v>
      </c>
      <c r="R11" s="3">
        <f t="shared" si="4"/>
        <v>32.575630554025246</v>
      </c>
      <c r="S11" s="3">
        <f t="shared" si="4"/>
        <v>35.042524577121966</v>
      </c>
      <c r="T11" s="3">
        <f t="shared" si="4"/>
        <v>41.114770948676615</v>
      </c>
      <c r="U11" s="3">
        <f t="shared" si="4"/>
        <v>42.308067823087185</v>
      </c>
      <c r="V11" s="3">
        <f t="shared" si="4"/>
        <v>32.90861139564957</v>
      </c>
      <c r="W11" s="3">
        <f t="shared" si="4"/>
        <v>24.82404806671233</v>
      </c>
      <c r="Y11" s="1" t="s">
        <v>1</v>
      </c>
      <c r="Z11" s="3">
        <f>(N11+O11)/2</f>
        <v>13.978728932348385</v>
      </c>
      <c r="AA11" s="3">
        <f aca="true" t="shared" si="5" ref="AA11:AH17">SUM(N11:P11)/3</f>
        <v>15.905498796627379</v>
      </c>
      <c r="AB11" s="3">
        <f t="shared" si="5"/>
        <v>19.71801534948331</v>
      </c>
      <c r="AC11" s="3">
        <f t="shared" si="5"/>
        <v>25.880258545795147</v>
      </c>
      <c r="AD11" s="3">
        <f t="shared" si="5"/>
        <v>30.97475389644069</v>
      </c>
      <c r="AE11" s="3">
        <f t="shared" si="5"/>
        <v>36.244308693274604</v>
      </c>
      <c r="AF11" s="3">
        <f t="shared" si="5"/>
        <v>39.48845444962859</v>
      </c>
      <c r="AG11" s="3">
        <f t="shared" si="5"/>
        <v>38.777150055804455</v>
      </c>
      <c r="AH11" s="3">
        <f t="shared" si="5"/>
        <v>33.3469090951497</v>
      </c>
      <c r="AI11" s="3">
        <f>SUM(V11:W11)/2</f>
        <v>28.86632973118095</v>
      </c>
    </row>
    <row r="12" spans="1:35" ht="13.5">
      <c r="A12" s="1" t="s">
        <v>10</v>
      </c>
      <c r="B12">
        <v>61</v>
      </c>
      <c r="C12">
        <v>78</v>
      </c>
      <c r="D12">
        <v>83</v>
      </c>
      <c r="E12">
        <v>84</v>
      </c>
      <c r="F12">
        <v>112</v>
      </c>
      <c r="G12">
        <v>135</v>
      </c>
      <c r="H12">
        <v>152</v>
      </c>
      <c r="I12">
        <v>98</v>
      </c>
      <c r="J12">
        <v>73</v>
      </c>
      <c r="K12">
        <v>60</v>
      </c>
      <c r="M12" s="1" t="s">
        <v>10</v>
      </c>
      <c r="N12" s="3">
        <f t="shared" si="4"/>
        <v>31.332665588001127</v>
      </c>
      <c r="O12" s="3">
        <f t="shared" si="4"/>
        <v>39.24765268846421</v>
      </c>
      <c r="P12" s="3">
        <f t="shared" si="4"/>
        <v>41.00000493975963</v>
      </c>
      <c r="Q12" s="3">
        <f t="shared" si="4"/>
        <v>40.87909520935936</v>
      </c>
      <c r="R12" s="3">
        <f t="shared" si="4"/>
        <v>53.65397973604158</v>
      </c>
      <c r="S12" s="3">
        <f t="shared" si="4"/>
        <v>63.92892997177656</v>
      </c>
      <c r="T12" s="3">
        <f t="shared" si="4"/>
        <v>71.01642254771416</v>
      </c>
      <c r="U12" s="3">
        <f t="shared" si="4"/>
        <v>45.562534578709275</v>
      </c>
      <c r="V12" s="3">
        <f t="shared" si="4"/>
        <v>33.835614533555194</v>
      </c>
      <c r="W12" s="3">
        <f t="shared" si="4"/>
        <v>27.582275629680368</v>
      </c>
      <c r="Y12" s="1" t="s">
        <v>10</v>
      </c>
      <c r="Z12" s="3">
        <f aca="true" t="shared" si="6" ref="Z12:Z17">(N12+O12)/2</f>
        <v>35.29015913823267</v>
      </c>
      <c r="AA12" s="3">
        <f t="shared" si="5"/>
        <v>37.19344107207499</v>
      </c>
      <c r="AB12" s="3">
        <f t="shared" si="5"/>
        <v>40.3755842791944</v>
      </c>
      <c r="AC12" s="3">
        <f t="shared" si="5"/>
        <v>45.17769329505352</v>
      </c>
      <c r="AD12" s="3">
        <f t="shared" si="5"/>
        <v>52.82066830572583</v>
      </c>
      <c r="AE12" s="3">
        <f t="shared" si="5"/>
        <v>62.86644408517744</v>
      </c>
      <c r="AF12" s="3">
        <f t="shared" si="5"/>
        <v>60.1692956994</v>
      </c>
      <c r="AG12" s="3">
        <f t="shared" si="5"/>
        <v>50.13819055332621</v>
      </c>
      <c r="AH12" s="3">
        <f t="shared" si="5"/>
        <v>35.66014158064828</v>
      </c>
      <c r="AI12" s="3">
        <f aca="true" t="shared" si="7" ref="AI12:AI17">SUM(V12:W12)/2</f>
        <v>30.70894508161778</v>
      </c>
    </row>
    <row r="13" spans="1:35" ht="13.5">
      <c r="A13" s="1" t="s">
        <v>2</v>
      </c>
      <c r="B13">
        <v>26</v>
      </c>
      <c r="C13">
        <v>44</v>
      </c>
      <c r="D13">
        <v>66</v>
      </c>
      <c r="E13">
        <v>69</v>
      </c>
      <c r="F13">
        <v>124</v>
      </c>
      <c r="G13">
        <v>118</v>
      </c>
      <c r="H13">
        <v>125</v>
      </c>
      <c r="I13">
        <v>121</v>
      </c>
      <c r="J13" s="2">
        <v>105</v>
      </c>
      <c r="K13" s="2">
        <v>92</v>
      </c>
      <c r="M13" s="1" t="s">
        <v>2</v>
      </c>
      <c r="N13" s="3">
        <f t="shared" si="4"/>
        <v>13.354906644066054</v>
      </c>
      <c r="O13" s="3">
        <f t="shared" si="4"/>
        <v>22.139701516569556</v>
      </c>
      <c r="P13" s="3">
        <f t="shared" si="4"/>
        <v>32.602413566555846</v>
      </c>
      <c r="Q13" s="3">
        <f t="shared" si="4"/>
        <v>33.57925677911662</v>
      </c>
      <c r="R13" s="3">
        <f t="shared" si="4"/>
        <v>59.40262042204604</v>
      </c>
      <c r="S13" s="3">
        <f t="shared" si="4"/>
        <v>55.87862027162693</v>
      </c>
      <c r="T13" s="3">
        <f t="shared" si="4"/>
        <v>58.401663279370204</v>
      </c>
      <c r="U13" s="3">
        <f t="shared" si="4"/>
        <v>56.255782490039</v>
      </c>
      <c r="V13" s="3">
        <f t="shared" si="4"/>
        <v>48.66766474004515</v>
      </c>
      <c r="W13" s="3">
        <f t="shared" si="4"/>
        <v>42.29282263217656</v>
      </c>
      <c r="Y13" s="1" t="s">
        <v>2</v>
      </c>
      <c r="Z13" s="3">
        <f t="shared" si="6"/>
        <v>17.747304080317804</v>
      </c>
      <c r="AA13" s="3">
        <f t="shared" si="5"/>
        <v>22.699007242397148</v>
      </c>
      <c r="AB13" s="3">
        <f t="shared" si="5"/>
        <v>29.440457287414006</v>
      </c>
      <c r="AC13" s="3">
        <f t="shared" si="5"/>
        <v>41.86143025590617</v>
      </c>
      <c r="AD13" s="3">
        <f t="shared" si="5"/>
        <v>49.62016582426319</v>
      </c>
      <c r="AE13" s="3">
        <f t="shared" si="5"/>
        <v>57.89430132434773</v>
      </c>
      <c r="AF13" s="3">
        <f t="shared" si="5"/>
        <v>56.84535534701204</v>
      </c>
      <c r="AG13" s="3">
        <f t="shared" si="5"/>
        <v>54.44170350315145</v>
      </c>
      <c r="AH13" s="3">
        <f t="shared" si="5"/>
        <v>49.0720899540869</v>
      </c>
      <c r="AI13" s="3">
        <f t="shared" si="7"/>
        <v>45.48024368611085</v>
      </c>
    </row>
    <row r="14" spans="1:35" ht="13.5">
      <c r="A14" s="1" t="s">
        <v>11</v>
      </c>
      <c r="B14">
        <v>41</v>
      </c>
      <c r="C14">
        <v>39</v>
      </c>
      <c r="D14">
        <v>52</v>
      </c>
      <c r="E14">
        <v>50</v>
      </c>
      <c r="F14">
        <v>97</v>
      </c>
      <c r="G14">
        <v>94</v>
      </c>
      <c r="H14">
        <v>121</v>
      </c>
      <c r="I14">
        <v>111</v>
      </c>
      <c r="J14">
        <v>70</v>
      </c>
      <c r="K14">
        <v>67</v>
      </c>
      <c r="M14" s="1" t="s">
        <v>11</v>
      </c>
      <c r="N14" s="3">
        <f t="shared" si="4"/>
        <v>21.059660477181087</v>
      </c>
      <c r="O14" s="3">
        <f t="shared" si="4"/>
        <v>19.623826344232103</v>
      </c>
      <c r="P14" s="3">
        <f t="shared" si="4"/>
        <v>25.686750082740975</v>
      </c>
      <c r="Q14" s="3">
        <f t="shared" si="4"/>
        <v>24.332794767475814</v>
      </c>
      <c r="R14" s="3">
        <f t="shared" si="4"/>
        <v>46.468178878536015</v>
      </c>
      <c r="S14" s="3">
        <f t="shared" si="4"/>
        <v>44.51347716553331</v>
      </c>
      <c r="T14" s="3">
        <f t="shared" si="4"/>
        <v>56.53281005443035</v>
      </c>
      <c r="U14" s="3">
        <f t="shared" si="4"/>
        <v>51.60654426772174</v>
      </c>
      <c r="V14" s="3">
        <f t="shared" si="4"/>
        <v>32.445109826696765</v>
      </c>
      <c r="W14" s="3">
        <f t="shared" si="4"/>
        <v>30.80020778647641</v>
      </c>
      <c r="Y14" s="1" t="s">
        <v>11</v>
      </c>
      <c r="Z14" s="3">
        <f t="shared" si="6"/>
        <v>20.341743410706595</v>
      </c>
      <c r="AA14" s="3">
        <f t="shared" si="5"/>
        <v>22.12341230138472</v>
      </c>
      <c r="AB14" s="3">
        <f t="shared" si="5"/>
        <v>23.214457064816298</v>
      </c>
      <c r="AC14" s="3">
        <f t="shared" si="5"/>
        <v>32.16257457625093</v>
      </c>
      <c r="AD14" s="3">
        <f t="shared" si="5"/>
        <v>38.438150270515045</v>
      </c>
      <c r="AE14" s="3">
        <f t="shared" si="5"/>
        <v>49.17148869949989</v>
      </c>
      <c r="AF14" s="3">
        <f t="shared" si="5"/>
        <v>50.8842771625618</v>
      </c>
      <c r="AG14" s="3">
        <f t="shared" si="5"/>
        <v>46.86148804961628</v>
      </c>
      <c r="AH14" s="3">
        <f t="shared" si="5"/>
        <v>38.2839539602983</v>
      </c>
      <c r="AI14" s="3">
        <f t="shared" si="7"/>
        <v>31.622658806586585</v>
      </c>
    </row>
    <row r="15" spans="1:35" ht="13.5">
      <c r="A15" s="1" t="s">
        <v>3</v>
      </c>
      <c r="B15">
        <v>9</v>
      </c>
      <c r="C15">
        <v>21</v>
      </c>
      <c r="D15">
        <v>13</v>
      </c>
      <c r="E15">
        <v>18</v>
      </c>
      <c r="F15">
        <v>45</v>
      </c>
      <c r="G15">
        <v>57</v>
      </c>
      <c r="H15">
        <v>71</v>
      </c>
      <c r="I15">
        <v>75</v>
      </c>
      <c r="J15">
        <v>61</v>
      </c>
      <c r="K15">
        <v>55</v>
      </c>
      <c r="M15" s="1" t="s">
        <v>3</v>
      </c>
      <c r="N15" s="3">
        <f t="shared" si="4"/>
        <v>4.622852299869019</v>
      </c>
      <c r="O15" s="3">
        <f t="shared" si="4"/>
        <v>10.566675723817287</v>
      </c>
      <c r="P15" s="3">
        <f t="shared" si="4"/>
        <v>6.421687520685244</v>
      </c>
      <c r="Q15" s="3">
        <f t="shared" si="4"/>
        <v>8.759806116291294</v>
      </c>
      <c r="R15" s="3">
        <f t="shared" si="4"/>
        <v>21.557402572516708</v>
      </c>
      <c r="S15" s="3">
        <f t="shared" si="4"/>
        <v>26.992214876972323</v>
      </c>
      <c r="T15" s="3">
        <f t="shared" si="4"/>
        <v>33.17214474268227</v>
      </c>
      <c r="U15" s="3">
        <f t="shared" si="4"/>
        <v>34.86928666737955</v>
      </c>
      <c r="V15" s="3">
        <f t="shared" si="4"/>
        <v>28.273595706121466</v>
      </c>
      <c r="W15" s="3">
        <f t="shared" si="4"/>
        <v>25.283752660540337</v>
      </c>
      <c r="Y15" s="1" t="s">
        <v>3</v>
      </c>
      <c r="Z15" s="3">
        <f t="shared" si="6"/>
        <v>7.594764011843154</v>
      </c>
      <c r="AA15" s="3">
        <f t="shared" si="5"/>
        <v>7.203738514790516</v>
      </c>
      <c r="AB15" s="3">
        <f t="shared" si="5"/>
        <v>8.582723120264609</v>
      </c>
      <c r="AC15" s="3">
        <f t="shared" si="5"/>
        <v>12.24629873649775</v>
      </c>
      <c r="AD15" s="3">
        <f t="shared" si="5"/>
        <v>19.10314118859344</v>
      </c>
      <c r="AE15" s="3">
        <f t="shared" si="5"/>
        <v>27.24058739739043</v>
      </c>
      <c r="AF15" s="3">
        <f t="shared" si="5"/>
        <v>31.677882095678047</v>
      </c>
      <c r="AG15" s="3">
        <f t="shared" si="5"/>
        <v>32.105009038727765</v>
      </c>
      <c r="AH15" s="3">
        <f t="shared" si="5"/>
        <v>29.475545011347112</v>
      </c>
      <c r="AI15" s="3">
        <f t="shared" si="7"/>
        <v>26.7786741833309</v>
      </c>
    </row>
    <row r="16" spans="1:35" ht="13.5">
      <c r="A16" s="1" t="s">
        <v>12</v>
      </c>
      <c r="B16">
        <v>0</v>
      </c>
      <c r="C16">
        <v>2</v>
      </c>
      <c r="D16">
        <v>1</v>
      </c>
      <c r="E16">
        <v>0</v>
      </c>
      <c r="F16">
        <v>1</v>
      </c>
      <c r="G16">
        <v>1</v>
      </c>
      <c r="H16">
        <v>4</v>
      </c>
      <c r="I16">
        <v>2</v>
      </c>
      <c r="J16">
        <v>3</v>
      </c>
      <c r="K16">
        <v>3</v>
      </c>
      <c r="M16" s="1" t="s">
        <v>12</v>
      </c>
      <c r="N16" s="3">
        <f t="shared" si="4"/>
        <v>0</v>
      </c>
      <c r="O16" s="3">
        <f t="shared" si="4"/>
        <v>1.0063500689349796</v>
      </c>
      <c r="P16" s="3">
        <f t="shared" si="4"/>
        <v>0.4939759631296341</v>
      </c>
      <c r="Q16" s="3">
        <f t="shared" si="4"/>
        <v>0</v>
      </c>
      <c r="R16" s="3">
        <f t="shared" si="4"/>
        <v>0.4790533905003712</v>
      </c>
      <c r="S16" s="3">
        <f t="shared" si="4"/>
        <v>0.4735476294205671</v>
      </c>
      <c r="T16" s="3">
        <f t="shared" si="4"/>
        <v>1.8688532249398464</v>
      </c>
      <c r="U16" s="3">
        <f t="shared" si="4"/>
        <v>0.9298476444634547</v>
      </c>
      <c r="V16" s="3">
        <f t="shared" si="4"/>
        <v>1.3905047068584326</v>
      </c>
      <c r="W16" s="3">
        <f t="shared" si="4"/>
        <v>1.3791137814840184</v>
      </c>
      <c r="Y16" s="1" t="s">
        <v>12</v>
      </c>
      <c r="Z16" s="3">
        <f t="shared" si="6"/>
        <v>0.5031750344674898</v>
      </c>
      <c r="AA16" s="3">
        <f t="shared" si="5"/>
        <v>0.5001086773548712</v>
      </c>
      <c r="AB16" s="3">
        <f t="shared" si="5"/>
        <v>0.5001086773548712</v>
      </c>
      <c r="AC16" s="3">
        <f t="shared" si="5"/>
        <v>0.3243431178766684</v>
      </c>
      <c r="AD16" s="3">
        <f t="shared" si="5"/>
        <v>0.3175336733069794</v>
      </c>
      <c r="AE16" s="3">
        <f t="shared" si="5"/>
        <v>0.9404847482869282</v>
      </c>
      <c r="AF16" s="3">
        <f t="shared" si="5"/>
        <v>1.090749499607956</v>
      </c>
      <c r="AG16" s="3">
        <f t="shared" si="5"/>
        <v>1.3964018587539113</v>
      </c>
      <c r="AH16" s="3">
        <f t="shared" si="5"/>
        <v>1.2331553776019686</v>
      </c>
      <c r="AI16" s="3">
        <f t="shared" si="7"/>
        <v>1.3848092441712256</v>
      </c>
    </row>
    <row r="17" spans="1:35" ht="13.5">
      <c r="A17" s="1" t="s">
        <v>21</v>
      </c>
      <c r="B17" s="2">
        <v>164</v>
      </c>
      <c r="C17" s="2">
        <v>212</v>
      </c>
      <c r="D17" s="2">
        <v>255</v>
      </c>
      <c r="E17" s="2">
        <v>273</v>
      </c>
      <c r="F17" s="2">
        <v>447</v>
      </c>
      <c r="G17" s="2">
        <v>479</v>
      </c>
      <c r="H17" s="2">
        <v>561</v>
      </c>
      <c r="I17" s="2">
        <v>498</v>
      </c>
      <c r="J17" s="2">
        <v>383</v>
      </c>
      <c r="K17" s="2">
        <v>331</v>
      </c>
      <c r="M17" t="s">
        <v>8</v>
      </c>
      <c r="N17" s="3">
        <f t="shared" si="4"/>
        <v>84.23864190872435</v>
      </c>
      <c r="O17" s="3">
        <f t="shared" si="4"/>
        <v>106.67310730710786</v>
      </c>
      <c r="P17" s="3">
        <f t="shared" si="4"/>
        <v>125.9638705980567</v>
      </c>
      <c r="Q17" s="3">
        <f t="shared" si="4"/>
        <v>132.85705943041796</v>
      </c>
      <c r="R17" s="3">
        <f t="shared" si="4"/>
        <v>214.13686555366596</v>
      </c>
      <c r="S17" s="3">
        <f t="shared" si="4"/>
        <v>226.82931449245166</v>
      </c>
      <c r="T17" s="3">
        <f t="shared" si="4"/>
        <v>262.10666479781344</v>
      </c>
      <c r="U17" s="3">
        <f t="shared" si="4"/>
        <v>231.5320634714002</v>
      </c>
      <c r="V17" s="3">
        <f t="shared" si="4"/>
        <v>177.5211009089266</v>
      </c>
      <c r="W17" s="3">
        <f t="shared" si="4"/>
        <v>152.16222055707001</v>
      </c>
      <c r="X17" s="3">
        <f>SUM(V17:W17)/2</f>
        <v>164.84166073299832</v>
      </c>
      <c r="Y17" t="s">
        <v>8</v>
      </c>
      <c r="Z17" s="3">
        <f t="shared" si="6"/>
        <v>95.4558746079161</v>
      </c>
      <c r="AA17" s="3">
        <f t="shared" si="5"/>
        <v>105.62520660462962</v>
      </c>
      <c r="AB17" s="3">
        <f t="shared" si="5"/>
        <v>121.8313457785275</v>
      </c>
      <c r="AC17" s="3">
        <f t="shared" si="5"/>
        <v>157.6525985273802</v>
      </c>
      <c r="AD17" s="3">
        <f t="shared" si="5"/>
        <v>191.2744131588452</v>
      </c>
      <c r="AE17" s="3">
        <f t="shared" si="5"/>
        <v>234.35761494797703</v>
      </c>
      <c r="AF17" s="3">
        <f t="shared" si="5"/>
        <v>240.15601425388843</v>
      </c>
      <c r="AG17" s="3">
        <f t="shared" si="5"/>
        <v>223.71994305938006</v>
      </c>
      <c r="AH17" s="3">
        <f t="shared" si="5"/>
        <v>187.07179497913228</v>
      </c>
      <c r="AI17" s="3">
        <f t="shared" si="7"/>
        <v>164.84166073299832</v>
      </c>
    </row>
    <row r="18" spans="2:35" ht="12.75">
      <c r="B18">
        <f>Census_Pop_Ests!B3</f>
        <v>194685</v>
      </c>
      <c r="C18">
        <f>Census_Pop_Ests!C3</f>
        <v>198738</v>
      </c>
      <c r="D18">
        <f>Census_Pop_Ests!D3</f>
        <v>202439</v>
      </c>
      <c r="E18">
        <f>Census_Pop_Ests!E3</f>
        <v>205484</v>
      </c>
      <c r="F18">
        <f>Census_Pop_Ests!F3</f>
        <v>208745</v>
      </c>
      <c r="G18">
        <f>Census_Pop_Ests!G3</f>
        <v>211172</v>
      </c>
      <c r="H18">
        <f>Census_Pop_Ests!H3</f>
        <v>214035</v>
      </c>
      <c r="I18">
        <f>Census_Pop_Ests!I3</f>
        <v>215089</v>
      </c>
      <c r="J18">
        <f>Census_Pop_Ests!J3</f>
        <v>215749</v>
      </c>
      <c r="K18">
        <f>Census_Pop_Ests!K3</f>
        <v>217531</v>
      </c>
      <c r="N18" s="3"/>
      <c r="O18" s="3"/>
      <c r="P18" s="3"/>
      <c r="Q18" s="3"/>
      <c r="R18" s="3"/>
      <c r="S18" s="3"/>
      <c r="T18" s="3"/>
      <c r="U18" s="3"/>
      <c r="V18" s="3"/>
      <c r="W18" s="3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3.5">
      <c r="A19" s="1" t="s">
        <v>22</v>
      </c>
      <c r="M19" t="s">
        <v>5</v>
      </c>
      <c r="N19">
        <v>1990</v>
      </c>
      <c r="O19">
        <v>1991</v>
      </c>
      <c r="P19">
        <v>1992</v>
      </c>
      <c r="Q19">
        <v>1993</v>
      </c>
      <c r="R19">
        <v>1994</v>
      </c>
      <c r="S19">
        <v>1995</v>
      </c>
      <c r="T19">
        <v>1996</v>
      </c>
      <c r="U19">
        <v>1997</v>
      </c>
      <c r="V19">
        <v>1998</v>
      </c>
      <c r="W19">
        <v>1999</v>
      </c>
      <c r="Y19" t="s">
        <v>5</v>
      </c>
      <c r="Z19">
        <v>1990</v>
      </c>
      <c r="AA19">
        <v>1991</v>
      </c>
      <c r="AB19">
        <v>1992</v>
      </c>
      <c r="AC19">
        <v>1993</v>
      </c>
      <c r="AD19">
        <v>1994</v>
      </c>
      <c r="AE19">
        <v>1995</v>
      </c>
      <c r="AF19">
        <v>1996</v>
      </c>
      <c r="AG19">
        <v>1997</v>
      </c>
      <c r="AH19">
        <v>1998</v>
      </c>
      <c r="AI19">
        <v>1999</v>
      </c>
    </row>
    <row r="20" spans="1:35" ht="13.5">
      <c r="A20" s="1" t="s">
        <v>1</v>
      </c>
      <c r="B20">
        <v>1</v>
      </c>
      <c r="C20">
        <v>1</v>
      </c>
      <c r="D20">
        <v>4</v>
      </c>
      <c r="E20">
        <v>3</v>
      </c>
      <c r="F20">
        <v>4</v>
      </c>
      <c r="G20">
        <v>9</v>
      </c>
      <c r="H20">
        <v>6</v>
      </c>
      <c r="I20">
        <v>1</v>
      </c>
      <c r="J20">
        <v>12</v>
      </c>
      <c r="K20">
        <v>8</v>
      </c>
      <c r="M20" s="1" t="s">
        <v>1</v>
      </c>
      <c r="N20" s="3">
        <f aca="true" t="shared" si="8" ref="N20:W26">(B20/B$27)*100000</f>
        <v>2.2219753360737697</v>
      </c>
      <c r="O20" s="3">
        <f t="shared" si="8"/>
        <v>2.163191139569092</v>
      </c>
      <c r="P20" s="3">
        <f t="shared" si="8"/>
        <v>8.42034355001684</v>
      </c>
      <c r="Q20" s="3">
        <f t="shared" si="8"/>
        <v>6.138735420503377</v>
      </c>
      <c r="R20" s="3">
        <f t="shared" si="8"/>
        <v>7.890013215772137</v>
      </c>
      <c r="S20" s="3">
        <f t="shared" si="8"/>
        <v>17.170984851375586</v>
      </c>
      <c r="T20" s="3">
        <f t="shared" si="8"/>
        <v>11.133584457516097</v>
      </c>
      <c r="U20" s="3">
        <f t="shared" si="8"/>
        <v>1.791954125974375</v>
      </c>
      <c r="V20" s="3">
        <f t="shared" si="8"/>
        <v>20.738999688915005</v>
      </c>
      <c r="W20" s="3">
        <f t="shared" si="8"/>
        <v>13.404151936062194</v>
      </c>
      <c r="Y20" s="1" t="s">
        <v>1</v>
      </c>
      <c r="Z20" s="3">
        <f>(N20+O20)/2</f>
        <v>2.192583237821431</v>
      </c>
      <c r="AA20" s="3">
        <f aca="true" t="shared" si="9" ref="AA20:AH26">SUM(N20:P20)/3</f>
        <v>4.268503341886567</v>
      </c>
      <c r="AB20" s="3">
        <f t="shared" si="9"/>
        <v>5.574090036696436</v>
      </c>
      <c r="AC20" s="3">
        <f t="shared" si="9"/>
        <v>7.483030728764118</v>
      </c>
      <c r="AD20" s="3">
        <f t="shared" si="9"/>
        <v>10.399911162550366</v>
      </c>
      <c r="AE20" s="3">
        <f t="shared" si="9"/>
        <v>12.064860841554605</v>
      </c>
      <c r="AF20" s="3">
        <f t="shared" si="9"/>
        <v>10.032174478288686</v>
      </c>
      <c r="AG20" s="3">
        <f t="shared" si="9"/>
        <v>11.221512757468494</v>
      </c>
      <c r="AH20" s="3">
        <f t="shared" si="9"/>
        <v>11.978368583650523</v>
      </c>
      <c r="AI20" s="3">
        <f>SUM(V20:W20)/2</f>
        <v>17.0715758124886</v>
      </c>
    </row>
    <row r="21" spans="1:35" ht="13.5">
      <c r="A21" s="1" t="s">
        <v>10</v>
      </c>
      <c r="B21">
        <v>5</v>
      </c>
      <c r="C21">
        <v>6</v>
      </c>
      <c r="D21">
        <v>4</v>
      </c>
      <c r="E21">
        <v>4</v>
      </c>
      <c r="F21">
        <v>6</v>
      </c>
      <c r="G21">
        <v>9</v>
      </c>
      <c r="H21">
        <v>10</v>
      </c>
      <c r="I21">
        <v>9</v>
      </c>
      <c r="J21">
        <v>3</v>
      </c>
      <c r="K21">
        <v>2</v>
      </c>
      <c r="M21" s="1" t="s">
        <v>10</v>
      </c>
      <c r="N21" s="3">
        <f t="shared" si="8"/>
        <v>11.10987668036885</v>
      </c>
      <c r="O21" s="3">
        <f t="shared" si="8"/>
        <v>12.979146837414554</v>
      </c>
      <c r="P21" s="3">
        <f t="shared" si="8"/>
        <v>8.42034355001684</v>
      </c>
      <c r="Q21" s="3">
        <f t="shared" si="8"/>
        <v>8.184980560671168</v>
      </c>
      <c r="R21" s="3">
        <f t="shared" si="8"/>
        <v>11.835019823658204</v>
      </c>
      <c r="S21" s="3">
        <f t="shared" si="8"/>
        <v>17.170984851375586</v>
      </c>
      <c r="T21" s="3">
        <f t="shared" si="8"/>
        <v>18.55597409586016</v>
      </c>
      <c r="U21" s="3">
        <f t="shared" si="8"/>
        <v>16.127587133769374</v>
      </c>
      <c r="V21" s="3">
        <f t="shared" si="8"/>
        <v>5.184749922228751</v>
      </c>
      <c r="W21" s="3">
        <f t="shared" si="8"/>
        <v>3.3510379840155484</v>
      </c>
      <c r="Y21" s="1" t="s">
        <v>10</v>
      </c>
      <c r="Z21" s="3">
        <f aca="true" t="shared" si="10" ref="Z21:Z26">(N21+O21)/2</f>
        <v>12.044511758891701</v>
      </c>
      <c r="AA21" s="3">
        <f t="shared" si="9"/>
        <v>10.836455689266748</v>
      </c>
      <c r="AB21" s="3">
        <f t="shared" si="9"/>
        <v>9.861490316034187</v>
      </c>
      <c r="AC21" s="3">
        <f t="shared" si="9"/>
        <v>9.480114644782072</v>
      </c>
      <c r="AD21" s="3">
        <f t="shared" si="9"/>
        <v>12.396995078568319</v>
      </c>
      <c r="AE21" s="3">
        <f t="shared" si="9"/>
        <v>15.853992923631317</v>
      </c>
      <c r="AF21" s="3">
        <f t="shared" si="9"/>
        <v>17.284848693668373</v>
      </c>
      <c r="AG21" s="3">
        <f t="shared" si="9"/>
        <v>13.289437050619428</v>
      </c>
      <c r="AH21" s="3">
        <f t="shared" si="9"/>
        <v>8.221125013337891</v>
      </c>
      <c r="AI21" s="3">
        <f aca="true" t="shared" si="11" ref="AI21:AI26">SUM(V21:W21)/2</f>
        <v>4.26789395312215</v>
      </c>
    </row>
    <row r="22" spans="1:35" ht="13.5">
      <c r="A22" s="1" t="s">
        <v>2</v>
      </c>
      <c r="B22">
        <v>1</v>
      </c>
      <c r="C22">
        <v>7</v>
      </c>
      <c r="D22">
        <v>4</v>
      </c>
      <c r="E22">
        <v>5</v>
      </c>
      <c r="F22">
        <v>15</v>
      </c>
      <c r="G22">
        <v>16</v>
      </c>
      <c r="H22">
        <v>19</v>
      </c>
      <c r="I22">
        <v>7</v>
      </c>
      <c r="J22">
        <v>8</v>
      </c>
      <c r="K22">
        <v>13</v>
      </c>
      <c r="M22" s="1" t="s">
        <v>2</v>
      </c>
      <c r="N22" s="3">
        <f t="shared" si="8"/>
        <v>2.2219753360737697</v>
      </c>
      <c r="O22" s="3">
        <f t="shared" si="8"/>
        <v>15.142337976983645</v>
      </c>
      <c r="P22" s="3">
        <f t="shared" si="8"/>
        <v>8.42034355001684</v>
      </c>
      <c r="Q22" s="3">
        <f t="shared" si="8"/>
        <v>10.23122570083896</v>
      </c>
      <c r="R22" s="3">
        <f t="shared" si="8"/>
        <v>29.58754955914551</v>
      </c>
      <c r="S22" s="3">
        <f t="shared" si="8"/>
        <v>30.526195291334375</v>
      </c>
      <c r="T22" s="3">
        <f t="shared" si="8"/>
        <v>35.25635078213431</v>
      </c>
      <c r="U22" s="3">
        <f t="shared" si="8"/>
        <v>12.543678881820627</v>
      </c>
      <c r="V22" s="3">
        <f t="shared" si="8"/>
        <v>13.825999792610002</v>
      </c>
      <c r="W22" s="3">
        <f t="shared" si="8"/>
        <v>21.78174689610107</v>
      </c>
      <c r="Y22" s="1" t="s">
        <v>2</v>
      </c>
      <c r="Z22" s="3">
        <f t="shared" si="10"/>
        <v>8.682156656528708</v>
      </c>
      <c r="AA22" s="3">
        <f t="shared" si="9"/>
        <v>8.594885621024751</v>
      </c>
      <c r="AB22" s="3">
        <f t="shared" si="9"/>
        <v>11.26463574261315</v>
      </c>
      <c r="AC22" s="3">
        <f t="shared" si="9"/>
        <v>16.07970627000044</v>
      </c>
      <c r="AD22" s="3">
        <f t="shared" si="9"/>
        <v>23.448323517106285</v>
      </c>
      <c r="AE22" s="3">
        <f t="shared" si="9"/>
        <v>31.79003187753807</v>
      </c>
      <c r="AF22" s="3">
        <f t="shared" si="9"/>
        <v>26.108741651763108</v>
      </c>
      <c r="AG22" s="3">
        <f t="shared" si="9"/>
        <v>20.54200981885498</v>
      </c>
      <c r="AH22" s="3">
        <f t="shared" si="9"/>
        <v>16.050475190177234</v>
      </c>
      <c r="AI22" s="3">
        <f t="shared" si="11"/>
        <v>17.803873344355537</v>
      </c>
    </row>
    <row r="23" spans="1:35" ht="13.5">
      <c r="A23" s="1" t="s">
        <v>11</v>
      </c>
      <c r="B23">
        <v>2</v>
      </c>
      <c r="C23">
        <v>2</v>
      </c>
      <c r="D23">
        <v>2</v>
      </c>
      <c r="E23">
        <v>2</v>
      </c>
      <c r="F23">
        <v>6</v>
      </c>
      <c r="G23">
        <v>4</v>
      </c>
      <c r="H23">
        <v>5</v>
      </c>
      <c r="I23">
        <v>3</v>
      </c>
      <c r="J23">
        <v>2</v>
      </c>
      <c r="K23">
        <v>3</v>
      </c>
      <c r="M23" s="1" t="s">
        <v>11</v>
      </c>
      <c r="N23" s="3">
        <f t="shared" si="8"/>
        <v>4.4439506721475395</v>
      </c>
      <c r="O23" s="3">
        <f t="shared" si="8"/>
        <v>4.326382279138184</v>
      </c>
      <c r="P23" s="3">
        <f t="shared" si="8"/>
        <v>4.21017177500842</v>
      </c>
      <c r="Q23" s="3">
        <f t="shared" si="8"/>
        <v>4.092490280335584</v>
      </c>
      <c r="R23" s="3">
        <f t="shared" si="8"/>
        <v>11.835019823658204</v>
      </c>
      <c r="S23" s="3">
        <f t="shared" si="8"/>
        <v>7.631548822833594</v>
      </c>
      <c r="T23" s="3">
        <f t="shared" si="8"/>
        <v>9.27798704793008</v>
      </c>
      <c r="U23" s="3">
        <f t="shared" si="8"/>
        <v>5.375862377923125</v>
      </c>
      <c r="V23" s="3">
        <f t="shared" si="8"/>
        <v>3.4564999481525005</v>
      </c>
      <c r="W23" s="3">
        <f t="shared" si="8"/>
        <v>5.026556976023323</v>
      </c>
      <c r="Y23" s="1" t="s">
        <v>11</v>
      </c>
      <c r="Z23" s="3">
        <f t="shared" si="10"/>
        <v>4.385166475642862</v>
      </c>
      <c r="AA23" s="3">
        <f t="shared" si="9"/>
        <v>4.326834908764714</v>
      </c>
      <c r="AB23" s="3">
        <f t="shared" si="9"/>
        <v>4.209681444827396</v>
      </c>
      <c r="AC23" s="3">
        <f t="shared" si="9"/>
        <v>6.71256062633407</v>
      </c>
      <c r="AD23" s="3">
        <f t="shared" si="9"/>
        <v>7.853019642275794</v>
      </c>
      <c r="AE23" s="3">
        <f t="shared" si="9"/>
        <v>9.581518564807292</v>
      </c>
      <c r="AF23" s="3">
        <f t="shared" si="9"/>
        <v>7.428466082895601</v>
      </c>
      <c r="AG23" s="3">
        <f t="shared" si="9"/>
        <v>6.0367831246685695</v>
      </c>
      <c r="AH23" s="3">
        <f t="shared" si="9"/>
        <v>4.619639767366316</v>
      </c>
      <c r="AI23" s="3">
        <f t="shared" si="11"/>
        <v>4.241528462087912</v>
      </c>
    </row>
    <row r="24" spans="1:35" ht="13.5">
      <c r="A24" s="1" t="s">
        <v>3</v>
      </c>
      <c r="B24">
        <v>2</v>
      </c>
      <c r="C24">
        <v>2</v>
      </c>
      <c r="D24">
        <v>1</v>
      </c>
      <c r="E24">
        <v>1</v>
      </c>
      <c r="F24">
        <v>4</v>
      </c>
      <c r="G24">
        <v>8</v>
      </c>
      <c r="H24">
        <v>3</v>
      </c>
      <c r="I24">
        <v>6</v>
      </c>
      <c r="J24">
        <v>7</v>
      </c>
      <c r="K24">
        <v>5</v>
      </c>
      <c r="M24" s="1" t="s">
        <v>3</v>
      </c>
      <c r="N24" s="3">
        <f t="shared" si="8"/>
        <v>4.4439506721475395</v>
      </c>
      <c r="O24" s="3">
        <f t="shared" si="8"/>
        <v>4.326382279138184</v>
      </c>
      <c r="P24" s="3">
        <f t="shared" si="8"/>
        <v>2.10508588750421</v>
      </c>
      <c r="Q24" s="3">
        <f t="shared" si="8"/>
        <v>2.046245140167792</v>
      </c>
      <c r="R24" s="3">
        <f t="shared" si="8"/>
        <v>7.890013215772137</v>
      </c>
      <c r="S24" s="3">
        <f t="shared" si="8"/>
        <v>15.263097645667187</v>
      </c>
      <c r="T24" s="3">
        <f t="shared" si="8"/>
        <v>5.5667922287580485</v>
      </c>
      <c r="U24" s="3">
        <f t="shared" si="8"/>
        <v>10.75172475584625</v>
      </c>
      <c r="V24" s="3">
        <f t="shared" si="8"/>
        <v>12.097749818533753</v>
      </c>
      <c r="W24" s="3">
        <f t="shared" si="8"/>
        <v>8.377594960038872</v>
      </c>
      <c r="Y24" s="1" t="s">
        <v>3</v>
      </c>
      <c r="Z24" s="3">
        <f t="shared" si="10"/>
        <v>4.385166475642862</v>
      </c>
      <c r="AA24" s="3">
        <f t="shared" si="9"/>
        <v>3.6251396129299778</v>
      </c>
      <c r="AB24" s="3">
        <f t="shared" si="9"/>
        <v>2.825904435603396</v>
      </c>
      <c r="AC24" s="3">
        <f t="shared" si="9"/>
        <v>4.01378141448138</v>
      </c>
      <c r="AD24" s="3">
        <f t="shared" si="9"/>
        <v>8.399785333869039</v>
      </c>
      <c r="AE24" s="3">
        <f t="shared" si="9"/>
        <v>9.57330103006579</v>
      </c>
      <c r="AF24" s="3">
        <f t="shared" si="9"/>
        <v>10.527204876757162</v>
      </c>
      <c r="AG24" s="3">
        <f t="shared" si="9"/>
        <v>9.472088934379352</v>
      </c>
      <c r="AH24" s="3">
        <f t="shared" si="9"/>
        <v>10.409023178139625</v>
      </c>
      <c r="AI24" s="3">
        <f t="shared" si="11"/>
        <v>10.237672389286313</v>
      </c>
    </row>
    <row r="25" spans="1:35" ht="13.5">
      <c r="A25" s="1" t="s">
        <v>12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0</v>
      </c>
      <c r="M25" s="1" t="s">
        <v>12</v>
      </c>
      <c r="N25" s="3">
        <f t="shared" si="8"/>
        <v>0</v>
      </c>
      <c r="O25" s="3">
        <f t="shared" si="8"/>
        <v>0</v>
      </c>
      <c r="P25" s="3">
        <f t="shared" si="8"/>
        <v>0</v>
      </c>
      <c r="Q25" s="3">
        <f t="shared" si="8"/>
        <v>0</v>
      </c>
      <c r="R25" s="3">
        <f t="shared" si="8"/>
        <v>0</v>
      </c>
      <c r="S25" s="3">
        <f t="shared" si="8"/>
        <v>0</v>
      </c>
      <c r="T25" s="3">
        <f t="shared" si="8"/>
        <v>0</v>
      </c>
      <c r="U25" s="3">
        <f t="shared" si="8"/>
        <v>0</v>
      </c>
      <c r="V25" s="3">
        <f t="shared" si="8"/>
        <v>1.7282499740762503</v>
      </c>
      <c r="W25" s="3">
        <f t="shared" si="8"/>
        <v>0</v>
      </c>
      <c r="Y25" s="1" t="s">
        <v>12</v>
      </c>
      <c r="Z25" s="3">
        <f t="shared" si="10"/>
        <v>0</v>
      </c>
      <c r="AA25" s="3">
        <f t="shared" si="9"/>
        <v>0</v>
      </c>
      <c r="AB25" s="3">
        <f t="shared" si="9"/>
        <v>0</v>
      </c>
      <c r="AC25" s="3">
        <f t="shared" si="9"/>
        <v>0</v>
      </c>
      <c r="AD25" s="3">
        <f t="shared" si="9"/>
        <v>0</v>
      </c>
      <c r="AE25" s="3">
        <f t="shared" si="9"/>
        <v>0</v>
      </c>
      <c r="AF25" s="3">
        <f t="shared" si="9"/>
        <v>0</v>
      </c>
      <c r="AG25" s="3">
        <f t="shared" si="9"/>
        <v>0.5760833246920835</v>
      </c>
      <c r="AH25" s="3">
        <f t="shared" si="9"/>
        <v>0.5760833246920835</v>
      </c>
      <c r="AI25" s="3">
        <f t="shared" si="11"/>
        <v>0.8641249870381251</v>
      </c>
    </row>
    <row r="26" spans="1:35" ht="13.5">
      <c r="A26" s="1" t="s">
        <v>21</v>
      </c>
      <c r="B26">
        <v>11</v>
      </c>
      <c r="C26">
        <v>18</v>
      </c>
      <c r="D26">
        <v>15</v>
      </c>
      <c r="E26">
        <v>15</v>
      </c>
      <c r="F26">
        <v>35</v>
      </c>
      <c r="G26">
        <v>46</v>
      </c>
      <c r="H26">
        <v>43</v>
      </c>
      <c r="I26">
        <v>26</v>
      </c>
      <c r="J26">
        <v>33</v>
      </c>
      <c r="K26">
        <v>31</v>
      </c>
      <c r="M26" t="s">
        <v>9</v>
      </c>
      <c r="N26" s="3">
        <f t="shared" si="8"/>
        <v>24.441728696811467</v>
      </c>
      <c r="O26" s="3">
        <f t="shared" si="8"/>
        <v>38.93744051224366</v>
      </c>
      <c r="P26" s="3">
        <f t="shared" si="8"/>
        <v>31.57628831256315</v>
      </c>
      <c r="Q26" s="3">
        <f t="shared" si="8"/>
        <v>30.69367710251688</v>
      </c>
      <c r="R26" s="3">
        <f t="shared" si="8"/>
        <v>69.03761563800619</v>
      </c>
      <c r="S26" s="3">
        <f t="shared" si="8"/>
        <v>87.76281146258634</v>
      </c>
      <c r="T26" s="3">
        <f t="shared" si="8"/>
        <v>79.79068861219871</v>
      </c>
      <c r="U26" s="3">
        <f t="shared" si="8"/>
        <v>46.59080727533375</v>
      </c>
      <c r="V26" s="3">
        <f t="shared" si="8"/>
        <v>57.032249144516264</v>
      </c>
      <c r="W26" s="3">
        <f t="shared" si="8"/>
        <v>51.94108875224101</v>
      </c>
      <c r="Y26" t="s">
        <v>9</v>
      </c>
      <c r="Z26" s="3">
        <f t="shared" si="10"/>
        <v>31.689584604527564</v>
      </c>
      <c r="AA26" s="3">
        <f t="shared" si="9"/>
        <v>31.651819173872763</v>
      </c>
      <c r="AB26" s="3">
        <f t="shared" si="9"/>
        <v>33.735801975774564</v>
      </c>
      <c r="AC26" s="3">
        <f t="shared" si="9"/>
        <v>43.76919368436207</v>
      </c>
      <c r="AD26" s="3">
        <f t="shared" si="9"/>
        <v>62.4980347343698</v>
      </c>
      <c r="AE26" s="3">
        <f t="shared" si="9"/>
        <v>78.86370523759707</v>
      </c>
      <c r="AF26" s="3">
        <f t="shared" si="9"/>
        <v>71.38143578337294</v>
      </c>
      <c r="AG26" s="3">
        <f t="shared" si="9"/>
        <v>61.13791501068291</v>
      </c>
      <c r="AH26" s="3">
        <f t="shared" si="9"/>
        <v>51.85471505736368</v>
      </c>
      <c r="AI26" s="3">
        <f t="shared" si="11"/>
        <v>54.486668948378636</v>
      </c>
    </row>
    <row r="27" spans="2:35" ht="12.75">
      <c r="B27">
        <f>Census_Pop_Ests!B4</f>
        <v>45005</v>
      </c>
      <c r="C27">
        <f>Census_Pop_Ests!C4</f>
        <v>46228</v>
      </c>
      <c r="D27">
        <f>Census_Pop_Ests!D4</f>
        <v>47504</v>
      </c>
      <c r="E27">
        <f>Census_Pop_Ests!E4</f>
        <v>48870</v>
      </c>
      <c r="F27">
        <f>Census_Pop_Ests!F4</f>
        <v>50697</v>
      </c>
      <c r="G27">
        <f>Census_Pop_Ests!G4</f>
        <v>52414</v>
      </c>
      <c r="H27">
        <f>Census_Pop_Ests!H4</f>
        <v>53891</v>
      </c>
      <c r="I27">
        <f>Census_Pop_Ests!I4</f>
        <v>55805</v>
      </c>
      <c r="J27">
        <f>Census_Pop_Ests!J4</f>
        <v>57862</v>
      </c>
      <c r="K27">
        <f>Census_Pop_Ests!K4</f>
        <v>59683</v>
      </c>
      <c r="N27" s="3"/>
      <c r="O27" s="3"/>
      <c r="P27" s="3"/>
      <c r="Q27" s="3"/>
      <c r="R27" s="3"/>
      <c r="S27" s="3"/>
      <c r="T27" s="3"/>
      <c r="U27" s="3"/>
      <c r="V27" s="3"/>
      <c r="W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3.5">
      <c r="A28" s="1" t="s">
        <v>23</v>
      </c>
      <c r="M28" t="s">
        <v>24</v>
      </c>
      <c r="N28">
        <v>1990</v>
      </c>
      <c r="O28">
        <v>1991</v>
      </c>
      <c r="P28">
        <v>1992</v>
      </c>
      <c r="Q28">
        <v>1993</v>
      </c>
      <c r="R28">
        <v>1994</v>
      </c>
      <c r="S28">
        <v>1995</v>
      </c>
      <c r="T28">
        <v>1996</v>
      </c>
      <c r="U28">
        <v>1997</v>
      </c>
      <c r="V28">
        <v>1998</v>
      </c>
      <c r="W28">
        <v>1999</v>
      </c>
      <c r="Y28" t="s">
        <v>24</v>
      </c>
      <c r="Z28">
        <v>1990</v>
      </c>
      <c r="AA28">
        <v>1991</v>
      </c>
      <c r="AB28">
        <v>1992</v>
      </c>
      <c r="AC28">
        <v>1993</v>
      </c>
      <c r="AD28">
        <v>1994</v>
      </c>
      <c r="AE28">
        <v>1995</v>
      </c>
      <c r="AF28">
        <v>1996</v>
      </c>
      <c r="AG28">
        <v>1997</v>
      </c>
      <c r="AH28">
        <v>1998</v>
      </c>
      <c r="AI28">
        <v>1999</v>
      </c>
    </row>
    <row r="29" spans="1:35" ht="13.5">
      <c r="A29" s="1" t="s">
        <v>1</v>
      </c>
      <c r="B29">
        <v>0</v>
      </c>
      <c r="C29">
        <v>0</v>
      </c>
      <c r="D29">
        <v>1</v>
      </c>
      <c r="E29">
        <v>0</v>
      </c>
      <c r="F29">
        <v>0</v>
      </c>
      <c r="G29">
        <v>1</v>
      </c>
      <c r="H29">
        <v>3</v>
      </c>
      <c r="I29">
        <v>2</v>
      </c>
      <c r="J29">
        <v>0</v>
      </c>
      <c r="K29">
        <v>3</v>
      </c>
      <c r="M29" s="1" t="s">
        <v>1</v>
      </c>
      <c r="N29" s="3">
        <f>(B29/B$36)*100000</f>
        <v>0</v>
      </c>
      <c r="O29" s="3">
        <f aca="true" t="shared" si="12" ref="O29:W35">(C29/C$36)*100000</f>
        <v>0</v>
      </c>
      <c r="P29" s="3">
        <f t="shared" si="12"/>
        <v>15.847860538827259</v>
      </c>
      <c r="Q29" s="3">
        <f t="shared" si="12"/>
        <v>0</v>
      </c>
      <c r="R29" s="3">
        <f t="shared" si="12"/>
        <v>0</v>
      </c>
      <c r="S29" s="3">
        <f t="shared" si="12"/>
        <v>16.32386549134835</v>
      </c>
      <c r="T29" s="3">
        <f t="shared" si="12"/>
        <v>49.35022207599935</v>
      </c>
      <c r="U29" s="3">
        <f t="shared" si="12"/>
        <v>33.22811098189068</v>
      </c>
      <c r="V29" s="3">
        <f t="shared" si="12"/>
        <v>0</v>
      </c>
      <c r="W29" s="3">
        <f t="shared" si="12"/>
        <v>50.735667174023334</v>
      </c>
      <c r="Y29" s="1" t="s">
        <v>1</v>
      </c>
      <c r="Z29" s="3">
        <f>(N29+O29)/2</f>
        <v>0</v>
      </c>
      <c r="AA29" s="3">
        <f aca="true" t="shared" si="13" ref="AA29:AH35">SUM(N29:P29)/3</f>
        <v>5.282620179609086</v>
      </c>
      <c r="AB29" s="3">
        <f t="shared" si="13"/>
        <v>5.282620179609086</v>
      </c>
      <c r="AC29" s="3">
        <f t="shared" si="13"/>
        <v>5.282620179609086</v>
      </c>
      <c r="AD29" s="3">
        <f t="shared" si="13"/>
        <v>5.441288497116116</v>
      </c>
      <c r="AE29" s="3">
        <f t="shared" si="13"/>
        <v>21.89136252244923</v>
      </c>
      <c r="AF29" s="3">
        <f t="shared" si="13"/>
        <v>32.96739951641279</v>
      </c>
      <c r="AG29" s="3">
        <f t="shared" si="13"/>
        <v>27.52611101929668</v>
      </c>
      <c r="AH29" s="3">
        <f t="shared" si="13"/>
        <v>27.98792605197134</v>
      </c>
      <c r="AI29" s="3">
        <f>SUM(V29:W29)/2</f>
        <v>25.367833587011667</v>
      </c>
    </row>
    <row r="30" spans="1:35" ht="13.5">
      <c r="A30" s="1" t="s">
        <v>10</v>
      </c>
      <c r="B30">
        <v>0</v>
      </c>
      <c r="C30">
        <v>0</v>
      </c>
      <c r="D30">
        <v>3</v>
      </c>
      <c r="E30">
        <v>4</v>
      </c>
      <c r="F30">
        <v>0</v>
      </c>
      <c r="G30">
        <v>1</v>
      </c>
      <c r="H30">
        <v>4</v>
      </c>
      <c r="I30">
        <v>3</v>
      </c>
      <c r="J30">
        <v>3</v>
      </c>
      <c r="K30">
        <v>2</v>
      </c>
      <c r="M30" s="1" t="s">
        <v>10</v>
      </c>
      <c r="N30" s="3">
        <f aca="true" t="shared" si="14" ref="N30:N35">(B30/B$36)*100000</f>
        <v>0</v>
      </c>
      <c r="O30" s="3">
        <f t="shared" si="12"/>
        <v>0</v>
      </c>
      <c r="P30" s="3">
        <f t="shared" si="12"/>
        <v>47.543581616481774</v>
      </c>
      <c r="Q30" s="3">
        <f t="shared" si="12"/>
        <v>63.73486297004461</v>
      </c>
      <c r="R30" s="3">
        <f t="shared" si="12"/>
        <v>0</v>
      </c>
      <c r="S30" s="3">
        <f t="shared" si="12"/>
        <v>16.32386549134835</v>
      </c>
      <c r="T30" s="3">
        <f t="shared" si="12"/>
        <v>65.80029610133245</v>
      </c>
      <c r="U30" s="3">
        <f t="shared" si="12"/>
        <v>49.84216647283602</v>
      </c>
      <c r="V30" s="3">
        <f t="shared" si="12"/>
        <v>50.43712172158709</v>
      </c>
      <c r="W30" s="3">
        <f t="shared" si="12"/>
        <v>33.82377811601556</v>
      </c>
      <c r="Y30" s="1" t="s">
        <v>10</v>
      </c>
      <c r="Z30" s="3">
        <f aca="true" t="shared" si="15" ref="Z30:Z35">(N30+O30)/2</f>
        <v>0</v>
      </c>
      <c r="AA30" s="3">
        <f t="shared" si="13"/>
        <v>15.847860538827257</v>
      </c>
      <c r="AB30" s="3">
        <f t="shared" si="13"/>
        <v>37.09281486217546</v>
      </c>
      <c r="AC30" s="3">
        <f t="shared" si="13"/>
        <v>37.09281486217546</v>
      </c>
      <c r="AD30" s="3">
        <f t="shared" si="13"/>
        <v>26.68624282046432</v>
      </c>
      <c r="AE30" s="3">
        <f t="shared" si="13"/>
        <v>27.374720530893597</v>
      </c>
      <c r="AF30" s="3">
        <f t="shared" si="13"/>
        <v>43.98877602183894</v>
      </c>
      <c r="AG30" s="3">
        <f t="shared" si="13"/>
        <v>55.35986143191852</v>
      </c>
      <c r="AH30" s="3">
        <f t="shared" si="13"/>
        <v>44.701022103479566</v>
      </c>
      <c r="AI30" s="3">
        <f aca="true" t="shared" si="16" ref="AI30:AI35">SUM(V30:W30)/2</f>
        <v>42.130449918801325</v>
      </c>
    </row>
    <row r="31" spans="1:35" ht="13.5">
      <c r="A31" s="1" t="s">
        <v>2</v>
      </c>
      <c r="B31">
        <v>0</v>
      </c>
      <c r="C31">
        <v>0</v>
      </c>
      <c r="D31">
        <v>0</v>
      </c>
      <c r="E31">
        <v>2</v>
      </c>
      <c r="F31">
        <v>2</v>
      </c>
      <c r="G31">
        <v>3</v>
      </c>
      <c r="H31">
        <v>1</v>
      </c>
      <c r="I31">
        <v>1</v>
      </c>
      <c r="J31">
        <v>1</v>
      </c>
      <c r="K31">
        <v>1</v>
      </c>
      <c r="M31" s="1" t="s">
        <v>2</v>
      </c>
      <c r="N31" s="3">
        <f t="shared" si="14"/>
        <v>0</v>
      </c>
      <c r="O31" s="3">
        <f t="shared" si="12"/>
        <v>0</v>
      </c>
      <c r="P31" s="3">
        <f t="shared" si="12"/>
        <v>0</v>
      </c>
      <c r="Q31" s="3">
        <f t="shared" si="12"/>
        <v>31.867431485022305</v>
      </c>
      <c r="R31" s="3">
        <f t="shared" si="12"/>
        <v>32.17503217503217</v>
      </c>
      <c r="S31" s="3">
        <f t="shared" si="12"/>
        <v>48.97159647404506</v>
      </c>
      <c r="T31" s="3">
        <f t="shared" si="12"/>
        <v>16.450074025333112</v>
      </c>
      <c r="U31" s="3">
        <f t="shared" si="12"/>
        <v>16.61405549094534</v>
      </c>
      <c r="V31" s="3">
        <f t="shared" si="12"/>
        <v>16.812373907195695</v>
      </c>
      <c r="W31" s="3">
        <f t="shared" si="12"/>
        <v>16.91188905800778</v>
      </c>
      <c r="Y31" s="1" t="s">
        <v>2</v>
      </c>
      <c r="Z31" s="3">
        <f t="shared" si="15"/>
        <v>0</v>
      </c>
      <c r="AA31" s="3">
        <f t="shared" si="13"/>
        <v>0</v>
      </c>
      <c r="AB31" s="3">
        <f t="shared" si="13"/>
        <v>10.622477161674102</v>
      </c>
      <c r="AC31" s="3">
        <f t="shared" si="13"/>
        <v>21.347487886684828</v>
      </c>
      <c r="AD31" s="3">
        <f t="shared" si="13"/>
        <v>37.67135337803318</v>
      </c>
      <c r="AE31" s="3">
        <f t="shared" si="13"/>
        <v>32.532234224803446</v>
      </c>
      <c r="AF31" s="3">
        <f t="shared" si="13"/>
        <v>27.3452419967745</v>
      </c>
      <c r="AG31" s="3">
        <f t="shared" si="13"/>
        <v>16.62550114115805</v>
      </c>
      <c r="AH31" s="3">
        <f t="shared" si="13"/>
        <v>16.77943948538294</v>
      </c>
      <c r="AI31" s="3">
        <f t="shared" si="16"/>
        <v>16.86213148260174</v>
      </c>
    </row>
    <row r="32" spans="1:35" ht="13.5">
      <c r="A32" s="1" t="s">
        <v>11</v>
      </c>
      <c r="B32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3</v>
      </c>
      <c r="I32">
        <v>0</v>
      </c>
      <c r="J32">
        <v>0</v>
      </c>
      <c r="K32">
        <v>1</v>
      </c>
      <c r="M32" s="1" t="s">
        <v>11</v>
      </c>
      <c r="N32" s="3">
        <f t="shared" si="14"/>
        <v>0</v>
      </c>
      <c r="O32" s="3">
        <f t="shared" si="12"/>
        <v>0</v>
      </c>
      <c r="P32" s="3">
        <f t="shared" si="12"/>
        <v>15.847860538827259</v>
      </c>
      <c r="Q32" s="3">
        <f t="shared" si="12"/>
        <v>0</v>
      </c>
      <c r="R32" s="3">
        <f t="shared" si="12"/>
        <v>0</v>
      </c>
      <c r="S32" s="3">
        <f t="shared" si="12"/>
        <v>0</v>
      </c>
      <c r="T32" s="3">
        <f t="shared" si="12"/>
        <v>49.35022207599935</v>
      </c>
      <c r="U32" s="3">
        <f t="shared" si="12"/>
        <v>0</v>
      </c>
      <c r="V32" s="3">
        <f t="shared" si="12"/>
        <v>0</v>
      </c>
      <c r="W32" s="3">
        <f t="shared" si="12"/>
        <v>16.91188905800778</v>
      </c>
      <c r="Y32" s="1" t="s">
        <v>11</v>
      </c>
      <c r="Z32" s="3">
        <f t="shared" si="15"/>
        <v>0</v>
      </c>
      <c r="AA32" s="3">
        <f t="shared" si="13"/>
        <v>5.282620179609086</v>
      </c>
      <c r="AB32" s="3">
        <f t="shared" si="13"/>
        <v>5.282620179609086</v>
      </c>
      <c r="AC32" s="3">
        <f t="shared" si="13"/>
        <v>5.282620179609086</v>
      </c>
      <c r="AD32" s="3">
        <f t="shared" si="13"/>
        <v>0</v>
      </c>
      <c r="AE32" s="3">
        <f t="shared" si="13"/>
        <v>16.450074025333116</v>
      </c>
      <c r="AF32" s="3">
        <f t="shared" si="13"/>
        <v>16.450074025333116</v>
      </c>
      <c r="AG32" s="3">
        <f t="shared" si="13"/>
        <v>16.450074025333116</v>
      </c>
      <c r="AH32" s="3">
        <f t="shared" si="13"/>
        <v>5.63729635266926</v>
      </c>
      <c r="AI32" s="3">
        <f t="shared" si="16"/>
        <v>8.45594452900389</v>
      </c>
    </row>
    <row r="33" spans="1:35" ht="13.5">
      <c r="A33" s="1" t="s">
        <v>3</v>
      </c>
      <c r="B33">
        <v>1</v>
      </c>
      <c r="C33">
        <v>1</v>
      </c>
      <c r="D33">
        <v>0</v>
      </c>
      <c r="E33">
        <v>0</v>
      </c>
      <c r="F33">
        <v>0</v>
      </c>
      <c r="G33">
        <v>1</v>
      </c>
      <c r="H33">
        <v>0</v>
      </c>
      <c r="I33">
        <v>0</v>
      </c>
      <c r="J33">
        <v>1</v>
      </c>
      <c r="K33">
        <v>0</v>
      </c>
      <c r="M33" s="1" t="s">
        <v>3</v>
      </c>
      <c r="N33" s="3">
        <f t="shared" si="14"/>
        <v>15.787811809283232</v>
      </c>
      <c r="O33" s="3">
        <f t="shared" si="12"/>
        <v>15.703517587939698</v>
      </c>
      <c r="P33" s="3">
        <f t="shared" si="12"/>
        <v>0</v>
      </c>
      <c r="Q33" s="3">
        <f t="shared" si="12"/>
        <v>0</v>
      </c>
      <c r="R33" s="3">
        <f t="shared" si="12"/>
        <v>0</v>
      </c>
      <c r="S33" s="3">
        <f t="shared" si="12"/>
        <v>16.32386549134835</v>
      </c>
      <c r="T33" s="3">
        <f t="shared" si="12"/>
        <v>0</v>
      </c>
      <c r="U33" s="3">
        <f t="shared" si="12"/>
        <v>0</v>
      </c>
      <c r="V33" s="3">
        <f t="shared" si="12"/>
        <v>16.812373907195695</v>
      </c>
      <c r="W33" s="3">
        <f t="shared" si="12"/>
        <v>0</v>
      </c>
      <c r="Y33" s="1" t="s">
        <v>3</v>
      </c>
      <c r="Z33" s="3">
        <f t="shared" si="15"/>
        <v>15.745664698611465</v>
      </c>
      <c r="AA33" s="3">
        <f t="shared" si="13"/>
        <v>10.49710979907431</v>
      </c>
      <c r="AB33" s="3">
        <f t="shared" si="13"/>
        <v>5.234505862646566</v>
      </c>
      <c r="AC33" s="3">
        <f t="shared" si="13"/>
        <v>0</v>
      </c>
      <c r="AD33" s="3">
        <f t="shared" si="13"/>
        <v>5.441288497116116</v>
      </c>
      <c r="AE33" s="3">
        <f t="shared" si="13"/>
        <v>5.441288497116116</v>
      </c>
      <c r="AF33" s="3">
        <f t="shared" si="13"/>
        <v>5.441288497116116</v>
      </c>
      <c r="AG33" s="3">
        <f t="shared" si="13"/>
        <v>5.604124635731899</v>
      </c>
      <c r="AH33" s="3">
        <f t="shared" si="13"/>
        <v>5.604124635731899</v>
      </c>
      <c r="AI33" s="3">
        <f t="shared" si="16"/>
        <v>8.406186953597848</v>
      </c>
    </row>
    <row r="34" spans="1:35" ht="13.5">
      <c r="A34" s="1" t="s">
        <v>12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M34" s="1" t="s">
        <v>12</v>
      </c>
      <c r="N34" s="3">
        <f t="shared" si="14"/>
        <v>0</v>
      </c>
      <c r="O34" s="3">
        <f t="shared" si="12"/>
        <v>0</v>
      </c>
      <c r="P34" s="3">
        <f t="shared" si="12"/>
        <v>0</v>
      </c>
      <c r="Q34" s="3">
        <f t="shared" si="12"/>
        <v>0</v>
      </c>
      <c r="R34" s="3">
        <f t="shared" si="12"/>
        <v>0</v>
      </c>
      <c r="S34" s="3">
        <f t="shared" si="12"/>
        <v>0</v>
      </c>
      <c r="T34" s="3">
        <f t="shared" si="12"/>
        <v>0</v>
      </c>
      <c r="U34" s="3">
        <f t="shared" si="12"/>
        <v>0</v>
      </c>
      <c r="V34" s="3">
        <f t="shared" si="12"/>
        <v>0</v>
      </c>
      <c r="W34" s="3">
        <f t="shared" si="12"/>
        <v>0</v>
      </c>
      <c r="Y34" s="1" t="s">
        <v>12</v>
      </c>
      <c r="Z34" s="3">
        <f t="shared" si="15"/>
        <v>0</v>
      </c>
      <c r="AA34" s="3">
        <f t="shared" si="13"/>
        <v>0</v>
      </c>
      <c r="AB34" s="3">
        <f t="shared" si="13"/>
        <v>0</v>
      </c>
      <c r="AC34" s="3">
        <f t="shared" si="13"/>
        <v>0</v>
      </c>
      <c r="AD34" s="3">
        <f t="shared" si="13"/>
        <v>0</v>
      </c>
      <c r="AE34" s="3">
        <f t="shared" si="13"/>
        <v>0</v>
      </c>
      <c r="AF34" s="3">
        <f t="shared" si="13"/>
        <v>0</v>
      </c>
      <c r="AG34" s="3">
        <f t="shared" si="13"/>
        <v>0</v>
      </c>
      <c r="AH34" s="3">
        <f t="shared" si="13"/>
        <v>0</v>
      </c>
      <c r="AI34" s="3">
        <f t="shared" si="16"/>
        <v>0</v>
      </c>
    </row>
    <row r="35" spans="1:35" ht="13.5">
      <c r="A35" s="1" t="s">
        <v>21</v>
      </c>
      <c r="B35">
        <v>1</v>
      </c>
      <c r="C35">
        <v>1</v>
      </c>
      <c r="D35">
        <v>5</v>
      </c>
      <c r="E35">
        <v>6</v>
      </c>
      <c r="F35">
        <v>2</v>
      </c>
      <c r="G35">
        <v>6</v>
      </c>
      <c r="H35">
        <v>11</v>
      </c>
      <c r="I35">
        <v>6</v>
      </c>
      <c r="J35">
        <v>5</v>
      </c>
      <c r="K35">
        <v>7</v>
      </c>
      <c r="M35" t="s">
        <v>25</v>
      </c>
      <c r="N35" s="3">
        <f t="shared" si="14"/>
        <v>15.787811809283232</v>
      </c>
      <c r="O35" s="3">
        <f t="shared" si="12"/>
        <v>15.703517587939698</v>
      </c>
      <c r="P35" s="3">
        <f t="shared" si="12"/>
        <v>79.2393026941363</v>
      </c>
      <c r="Q35" s="3">
        <f t="shared" si="12"/>
        <v>95.60229445506693</v>
      </c>
      <c r="R35" s="3">
        <f t="shared" si="12"/>
        <v>32.17503217503217</v>
      </c>
      <c r="S35" s="3">
        <f t="shared" si="12"/>
        <v>97.94319294809011</v>
      </c>
      <c r="T35" s="3">
        <f t="shared" si="12"/>
        <v>180.95081427866427</v>
      </c>
      <c r="U35" s="3">
        <f t="shared" si="12"/>
        <v>99.68433294567204</v>
      </c>
      <c r="V35" s="3">
        <f t="shared" si="12"/>
        <v>84.06186953597849</v>
      </c>
      <c r="W35" s="3">
        <f t="shared" si="12"/>
        <v>118.38322340605446</v>
      </c>
      <c r="Y35" t="s">
        <v>25</v>
      </c>
      <c r="Z35" s="3">
        <f t="shared" si="15"/>
        <v>15.745664698611465</v>
      </c>
      <c r="AA35" s="3">
        <f t="shared" si="13"/>
        <v>36.910210697119744</v>
      </c>
      <c r="AB35" s="3">
        <f t="shared" si="13"/>
        <v>63.5150382457143</v>
      </c>
      <c r="AC35" s="3">
        <f t="shared" si="13"/>
        <v>69.00554310807847</v>
      </c>
      <c r="AD35" s="3">
        <f t="shared" si="13"/>
        <v>75.24017319272974</v>
      </c>
      <c r="AE35" s="3">
        <f t="shared" si="13"/>
        <v>103.68967980059551</v>
      </c>
      <c r="AF35" s="3">
        <f t="shared" si="13"/>
        <v>126.19278005747549</v>
      </c>
      <c r="AG35" s="3">
        <f t="shared" si="13"/>
        <v>121.56567225343827</v>
      </c>
      <c r="AH35" s="3">
        <f t="shared" si="13"/>
        <v>100.709808629235</v>
      </c>
      <c r="AI35" s="3">
        <f t="shared" si="16"/>
        <v>101.22254647101647</v>
      </c>
    </row>
    <row r="36" spans="2:35" ht="12.75">
      <c r="B36">
        <f>Census_Pop_Ests!B8</f>
        <v>6334</v>
      </c>
      <c r="C36">
        <f>Census_Pop_Ests!C8</f>
        <v>6368</v>
      </c>
      <c r="D36">
        <f>Census_Pop_Ests!D8</f>
        <v>6310</v>
      </c>
      <c r="E36">
        <f>Census_Pop_Ests!E8</f>
        <v>6276</v>
      </c>
      <c r="F36">
        <f>Census_Pop_Ests!F8</f>
        <v>6216</v>
      </c>
      <c r="G36">
        <f>Census_Pop_Ests!G8</f>
        <v>6126</v>
      </c>
      <c r="H36">
        <f>Census_Pop_Ests!H8</f>
        <v>6079</v>
      </c>
      <c r="I36">
        <f>Census_Pop_Ests!I8</f>
        <v>6019</v>
      </c>
      <c r="J36">
        <f>Census_Pop_Ests!J8</f>
        <v>5948</v>
      </c>
      <c r="K36">
        <f>Census_Pop_Ests!K8</f>
        <v>5913</v>
      </c>
      <c r="N36" s="3"/>
      <c r="O36" s="3"/>
      <c r="P36" s="3"/>
      <c r="Q36" s="3"/>
      <c r="R36" s="3"/>
      <c r="S36" s="3"/>
      <c r="T36" s="3"/>
      <c r="U36" s="3"/>
      <c r="V36" s="3"/>
      <c r="W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3.5">
      <c r="A37" s="1" t="s">
        <v>26</v>
      </c>
      <c r="M37" t="s">
        <v>27</v>
      </c>
      <c r="N37">
        <v>1990</v>
      </c>
      <c r="O37">
        <v>1991</v>
      </c>
      <c r="P37">
        <v>1992</v>
      </c>
      <c r="Q37">
        <v>1993</v>
      </c>
      <c r="R37">
        <v>1994</v>
      </c>
      <c r="S37">
        <v>1995</v>
      </c>
      <c r="T37">
        <v>1996</v>
      </c>
      <c r="U37">
        <v>1997</v>
      </c>
      <c r="V37">
        <v>1998</v>
      </c>
      <c r="W37">
        <v>1999</v>
      </c>
      <c r="Y37" t="s">
        <v>27</v>
      </c>
      <c r="Z37">
        <v>1990</v>
      </c>
      <c r="AA37">
        <v>1991</v>
      </c>
      <c r="AB37">
        <v>1992</v>
      </c>
      <c r="AC37">
        <v>1993</v>
      </c>
      <c r="AD37">
        <v>1994</v>
      </c>
      <c r="AE37">
        <v>1995</v>
      </c>
      <c r="AF37">
        <v>1996</v>
      </c>
      <c r="AG37">
        <v>1997</v>
      </c>
      <c r="AH37">
        <v>1998</v>
      </c>
      <c r="AI37">
        <v>1999</v>
      </c>
    </row>
    <row r="38" spans="1:35" ht="13.5">
      <c r="A38" s="1" t="s">
        <v>1</v>
      </c>
      <c r="B38">
        <v>0</v>
      </c>
      <c r="C38">
        <v>0</v>
      </c>
      <c r="D38">
        <v>0</v>
      </c>
      <c r="E38">
        <v>1</v>
      </c>
      <c r="F38">
        <v>0</v>
      </c>
      <c r="G38">
        <v>1</v>
      </c>
      <c r="H38">
        <v>1</v>
      </c>
      <c r="I38">
        <v>1</v>
      </c>
      <c r="J38">
        <v>0</v>
      </c>
      <c r="K38">
        <v>0</v>
      </c>
      <c r="M38" s="1" t="s">
        <v>1</v>
      </c>
      <c r="N38" s="3">
        <f>(B38/B$45)*100000</f>
        <v>0</v>
      </c>
      <c r="O38" s="3">
        <f aca="true" t="shared" si="17" ref="O38:W44">(C38/C$45)*100000</f>
        <v>0</v>
      </c>
      <c r="P38" s="3">
        <f t="shared" si="17"/>
        <v>0</v>
      </c>
      <c r="Q38" s="3">
        <f t="shared" si="17"/>
        <v>5.905976848570754</v>
      </c>
      <c r="R38" s="3">
        <f t="shared" si="17"/>
        <v>0</v>
      </c>
      <c r="S38" s="3">
        <f t="shared" si="17"/>
        <v>5.6072670180554</v>
      </c>
      <c r="T38" s="3">
        <f t="shared" si="17"/>
        <v>5.490885130683067</v>
      </c>
      <c r="U38" s="3">
        <f t="shared" si="17"/>
        <v>5.383869925702595</v>
      </c>
      <c r="V38" s="3">
        <f t="shared" si="17"/>
        <v>0</v>
      </c>
      <c r="W38" s="3">
        <f t="shared" si="17"/>
        <v>0</v>
      </c>
      <c r="Y38" s="1" t="s">
        <v>1</v>
      </c>
      <c r="Z38" s="3">
        <f>(N38+O38)/2</f>
        <v>0</v>
      </c>
      <c r="AA38" s="3">
        <f aca="true" t="shared" si="18" ref="AA38:AH44">SUM(N38:P38)/3</f>
        <v>0</v>
      </c>
      <c r="AB38" s="3">
        <f t="shared" si="18"/>
        <v>1.9686589495235847</v>
      </c>
      <c r="AC38" s="3">
        <f t="shared" si="18"/>
        <v>1.9686589495235847</v>
      </c>
      <c r="AD38" s="3">
        <f t="shared" si="18"/>
        <v>3.8377479555420515</v>
      </c>
      <c r="AE38" s="3">
        <f t="shared" si="18"/>
        <v>3.699384049579489</v>
      </c>
      <c r="AF38" s="3">
        <f t="shared" si="18"/>
        <v>5.49400735814702</v>
      </c>
      <c r="AG38" s="3">
        <f t="shared" si="18"/>
        <v>3.6249183521285544</v>
      </c>
      <c r="AH38" s="3">
        <f t="shared" si="18"/>
        <v>1.7946233085675318</v>
      </c>
      <c r="AI38" s="3">
        <f>SUM(V38:W38)/2</f>
        <v>0</v>
      </c>
    </row>
    <row r="39" spans="1:35" ht="13.5">
      <c r="A39" s="1" t="s">
        <v>10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1</v>
      </c>
      <c r="M39" s="1" t="s">
        <v>10</v>
      </c>
      <c r="N39" s="3">
        <f aca="true" t="shared" si="19" ref="N39:N44">(B39/B$45)*100000</f>
        <v>0</v>
      </c>
      <c r="O39" s="3">
        <f t="shared" si="17"/>
        <v>0</v>
      </c>
      <c r="P39" s="3">
        <f t="shared" si="17"/>
        <v>0</v>
      </c>
      <c r="Q39" s="3">
        <f t="shared" si="17"/>
        <v>0</v>
      </c>
      <c r="R39" s="3">
        <f t="shared" si="17"/>
        <v>0</v>
      </c>
      <c r="S39" s="3">
        <f t="shared" si="17"/>
        <v>0</v>
      </c>
      <c r="T39" s="3">
        <f t="shared" si="17"/>
        <v>0</v>
      </c>
      <c r="U39" s="3">
        <f t="shared" si="17"/>
        <v>0</v>
      </c>
      <c r="V39" s="3">
        <f t="shared" si="17"/>
        <v>0</v>
      </c>
      <c r="W39" s="3">
        <f t="shared" si="17"/>
        <v>5.114304710274638</v>
      </c>
      <c r="Y39" s="1" t="s">
        <v>10</v>
      </c>
      <c r="Z39" s="3">
        <f aca="true" t="shared" si="20" ref="Z39:Z44">(N39+O39)/2</f>
        <v>0</v>
      </c>
      <c r="AA39" s="3">
        <f t="shared" si="18"/>
        <v>0</v>
      </c>
      <c r="AB39" s="3">
        <f t="shared" si="18"/>
        <v>0</v>
      </c>
      <c r="AC39" s="3">
        <f t="shared" si="18"/>
        <v>0</v>
      </c>
      <c r="AD39" s="3">
        <f t="shared" si="18"/>
        <v>0</v>
      </c>
      <c r="AE39" s="3">
        <f t="shared" si="18"/>
        <v>0</v>
      </c>
      <c r="AF39" s="3">
        <f t="shared" si="18"/>
        <v>0</v>
      </c>
      <c r="AG39" s="3">
        <f t="shared" si="18"/>
        <v>0</v>
      </c>
      <c r="AH39" s="3">
        <f t="shared" si="18"/>
        <v>1.7047682367582127</v>
      </c>
      <c r="AI39" s="3">
        <f aca="true" t="shared" si="21" ref="AI39:AI44">SUM(V39:W39)/2</f>
        <v>2.557152355137319</v>
      </c>
    </row>
    <row r="40" spans="1:35" ht="13.5">
      <c r="A40" s="1" t="s">
        <v>2</v>
      </c>
      <c r="B40">
        <v>0</v>
      </c>
      <c r="C40">
        <v>1</v>
      </c>
      <c r="D40">
        <v>0</v>
      </c>
      <c r="E40">
        <v>0</v>
      </c>
      <c r="F40">
        <v>0</v>
      </c>
      <c r="G40">
        <v>1</v>
      </c>
      <c r="H40">
        <v>0</v>
      </c>
      <c r="I40">
        <v>0</v>
      </c>
      <c r="J40">
        <v>1</v>
      </c>
      <c r="K40">
        <v>0</v>
      </c>
      <c r="M40" s="1" t="s">
        <v>2</v>
      </c>
      <c r="N40" s="3">
        <f t="shared" si="19"/>
        <v>0</v>
      </c>
      <c r="O40" s="3">
        <f t="shared" si="17"/>
        <v>6.418485237483954</v>
      </c>
      <c r="P40" s="3">
        <f t="shared" si="17"/>
        <v>0</v>
      </c>
      <c r="Q40" s="3">
        <f t="shared" si="17"/>
        <v>0</v>
      </c>
      <c r="R40" s="3">
        <f t="shared" si="17"/>
        <v>0</v>
      </c>
      <c r="S40" s="3">
        <f t="shared" si="17"/>
        <v>5.6072670180554</v>
      </c>
      <c r="T40" s="3">
        <f t="shared" si="17"/>
        <v>0</v>
      </c>
      <c r="U40" s="3">
        <f t="shared" si="17"/>
        <v>0</v>
      </c>
      <c r="V40" s="3">
        <f t="shared" si="17"/>
        <v>5.27676639755158</v>
      </c>
      <c r="W40" s="3">
        <f t="shared" si="17"/>
        <v>0</v>
      </c>
      <c r="Y40" s="1" t="s">
        <v>2</v>
      </c>
      <c r="Z40" s="3">
        <f t="shared" si="20"/>
        <v>3.209242618741977</v>
      </c>
      <c r="AA40" s="3">
        <f t="shared" si="18"/>
        <v>2.139495079161318</v>
      </c>
      <c r="AB40" s="3">
        <f t="shared" si="18"/>
        <v>2.139495079161318</v>
      </c>
      <c r="AC40" s="3">
        <f t="shared" si="18"/>
        <v>0</v>
      </c>
      <c r="AD40" s="3">
        <f t="shared" si="18"/>
        <v>1.8690890060184666</v>
      </c>
      <c r="AE40" s="3">
        <f t="shared" si="18"/>
        <v>1.8690890060184666</v>
      </c>
      <c r="AF40" s="3">
        <f t="shared" si="18"/>
        <v>1.8690890060184666</v>
      </c>
      <c r="AG40" s="3">
        <f t="shared" si="18"/>
        <v>1.7589221325171935</v>
      </c>
      <c r="AH40" s="3">
        <f t="shared" si="18"/>
        <v>1.7589221325171935</v>
      </c>
      <c r="AI40" s="3">
        <f t="shared" si="21"/>
        <v>2.63838319877579</v>
      </c>
    </row>
    <row r="41" spans="1:35" ht="13.5">
      <c r="A41" s="1" t="s">
        <v>11</v>
      </c>
      <c r="B41">
        <v>0</v>
      </c>
      <c r="C41">
        <v>0</v>
      </c>
      <c r="D41">
        <v>0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M41" s="1" t="s">
        <v>11</v>
      </c>
      <c r="N41" s="3">
        <f t="shared" si="19"/>
        <v>0</v>
      </c>
      <c r="O41" s="3">
        <f t="shared" si="17"/>
        <v>0</v>
      </c>
      <c r="P41" s="3">
        <f t="shared" si="17"/>
        <v>0</v>
      </c>
      <c r="Q41" s="3">
        <f t="shared" si="17"/>
        <v>5.905976848570754</v>
      </c>
      <c r="R41" s="3">
        <f t="shared" si="17"/>
        <v>0</v>
      </c>
      <c r="S41" s="3">
        <f t="shared" si="17"/>
        <v>0</v>
      </c>
      <c r="T41" s="3">
        <f t="shared" si="17"/>
        <v>0</v>
      </c>
      <c r="U41" s="3">
        <f t="shared" si="17"/>
        <v>0</v>
      </c>
      <c r="V41" s="3">
        <f t="shared" si="17"/>
        <v>0</v>
      </c>
      <c r="W41" s="3">
        <f t="shared" si="17"/>
        <v>0</v>
      </c>
      <c r="Y41" s="1" t="s">
        <v>11</v>
      </c>
      <c r="Z41" s="3">
        <f t="shared" si="20"/>
        <v>0</v>
      </c>
      <c r="AA41" s="3">
        <f t="shared" si="18"/>
        <v>0</v>
      </c>
      <c r="AB41" s="3">
        <f t="shared" si="18"/>
        <v>1.9686589495235847</v>
      </c>
      <c r="AC41" s="3">
        <f t="shared" si="18"/>
        <v>1.9686589495235847</v>
      </c>
      <c r="AD41" s="3">
        <f t="shared" si="18"/>
        <v>1.9686589495235847</v>
      </c>
      <c r="AE41" s="3">
        <f t="shared" si="18"/>
        <v>0</v>
      </c>
      <c r="AF41" s="3">
        <f t="shared" si="18"/>
        <v>0</v>
      </c>
      <c r="AG41" s="3">
        <f t="shared" si="18"/>
        <v>0</v>
      </c>
      <c r="AH41" s="3">
        <f t="shared" si="18"/>
        <v>0</v>
      </c>
      <c r="AI41" s="3">
        <f t="shared" si="21"/>
        <v>0</v>
      </c>
    </row>
    <row r="42" spans="1:35" ht="13.5">
      <c r="A42" s="1" t="s">
        <v>3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M42" s="1" t="s">
        <v>3</v>
      </c>
      <c r="N42" s="3">
        <f t="shared" si="19"/>
        <v>0</v>
      </c>
      <c r="O42" s="3">
        <f t="shared" si="17"/>
        <v>0</v>
      </c>
      <c r="P42" s="3">
        <f t="shared" si="17"/>
        <v>0</v>
      </c>
      <c r="Q42" s="3">
        <f t="shared" si="17"/>
        <v>0</v>
      </c>
      <c r="R42" s="3">
        <f t="shared" si="17"/>
        <v>0</v>
      </c>
      <c r="S42" s="3">
        <f t="shared" si="17"/>
        <v>0</v>
      </c>
      <c r="T42" s="3">
        <f t="shared" si="17"/>
        <v>0</v>
      </c>
      <c r="U42" s="3">
        <f t="shared" si="17"/>
        <v>0</v>
      </c>
      <c r="V42" s="3">
        <f t="shared" si="17"/>
        <v>0</v>
      </c>
      <c r="W42" s="3">
        <f t="shared" si="17"/>
        <v>0</v>
      </c>
      <c r="Y42" s="1" t="s">
        <v>3</v>
      </c>
      <c r="Z42" s="3">
        <f t="shared" si="20"/>
        <v>0</v>
      </c>
      <c r="AA42" s="3">
        <f t="shared" si="18"/>
        <v>0</v>
      </c>
      <c r="AB42" s="3">
        <f t="shared" si="18"/>
        <v>0</v>
      </c>
      <c r="AC42" s="3">
        <f t="shared" si="18"/>
        <v>0</v>
      </c>
      <c r="AD42" s="3">
        <f t="shared" si="18"/>
        <v>0</v>
      </c>
      <c r="AE42" s="3">
        <f t="shared" si="18"/>
        <v>0</v>
      </c>
      <c r="AF42" s="3">
        <f t="shared" si="18"/>
        <v>0</v>
      </c>
      <c r="AG42" s="3">
        <f t="shared" si="18"/>
        <v>0</v>
      </c>
      <c r="AH42" s="3">
        <f t="shared" si="18"/>
        <v>0</v>
      </c>
      <c r="AI42" s="3">
        <f t="shared" si="21"/>
        <v>0</v>
      </c>
    </row>
    <row r="43" spans="1:35" ht="13.5">
      <c r="A43" s="1" t="s">
        <v>12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M43" s="1" t="s">
        <v>12</v>
      </c>
      <c r="N43" s="3">
        <f t="shared" si="19"/>
        <v>0</v>
      </c>
      <c r="O43" s="3">
        <f t="shared" si="17"/>
        <v>0</v>
      </c>
      <c r="P43" s="3">
        <f t="shared" si="17"/>
        <v>0</v>
      </c>
      <c r="Q43" s="3">
        <f t="shared" si="17"/>
        <v>0</v>
      </c>
      <c r="R43" s="3">
        <f t="shared" si="17"/>
        <v>0</v>
      </c>
      <c r="S43" s="3">
        <f t="shared" si="17"/>
        <v>0</v>
      </c>
      <c r="T43" s="3">
        <f t="shared" si="17"/>
        <v>0</v>
      </c>
      <c r="U43" s="3">
        <f t="shared" si="17"/>
        <v>0</v>
      </c>
      <c r="V43" s="3">
        <f t="shared" si="17"/>
        <v>0</v>
      </c>
      <c r="W43" s="3">
        <f t="shared" si="17"/>
        <v>0</v>
      </c>
      <c r="Y43" s="1" t="s">
        <v>12</v>
      </c>
      <c r="Z43" s="3">
        <f t="shared" si="20"/>
        <v>0</v>
      </c>
      <c r="AA43" s="3">
        <f t="shared" si="18"/>
        <v>0</v>
      </c>
      <c r="AB43" s="3">
        <f t="shared" si="18"/>
        <v>0</v>
      </c>
      <c r="AC43" s="3">
        <f t="shared" si="18"/>
        <v>0</v>
      </c>
      <c r="AD43" s="3">
        <f t="shared" si="18"/>
        <v>0</v>
      </c>
      <c r="AE43" s="3">
        <f t="shared" si="18"/>
        <v>0</v>
      </c>
      <c r="AF43" s="3">
        <f t="shared" si="18"/>
        <v>0</v>
      </c>
      <c r="AG43" s="3">
        <f t="shared" si="18"/>
        <v>0</v>
      </c>
      <c r="AH43" s="3">
        <f t="shared" si="18"/>
        <v>0</v>
      </c>
      <c r="AI43" s="3">
        <f t="shared" si="21"/>
        <v>0</v>
      </c>
    </row>
    <row r="44" spans="1:35" ht="13.5">
      <c r="A44" s="1" t="s">
        <v>21</v>
      </c>
      <c r="B44">
        <v>0</v>
      </c>
      <c r="C44">
        <v>1</v>
      </c>
      <c r="D44">
        <v>0</v>
      </c>
      <c r="E44">
        <v>2</v>
      </c>
      <c r="F44">
        <v>0</v>
      </c>
      <c r="G44">
        <v>2</v>
      </c>
      <c r="H44">
        <v>1</v>
      </c>
      <c r="I44">
        <v>1</v>
      </c>
      <c r="J44">
        <v>1</v>
      </c>
      <c r="K44">
        <v>1</v>
      </c>
      <c r="M44" t="s">
        <v>28</v>
      </c>
      <c r="N44" s="3">
        <f t="shared" si="19"/>
        <v>0</v>
      </c>
      <c r="O44" s="3">
        <f t="shared" si="17"/>
        <v>6.418485237483954</v>
      </c>
      <c r="P44" s="3">
        <f t="shared" si="17"/>
        <v>0</v>
      </c>
      <c r="Q44" s="3">
        <f t="shared" si="17"/>
        <v>11.811953697141508</v>
      </c>
      <c r="R44" s="3">
        <f t="shared" si="17"/>
        <v>0</v>
      </c>
      <c r="S44" s="3">
        <f t="shared" si="17"/>
        <v>11.2145340361108</v>
      </c>
      <c r="T44" s="3">
        <f t="shared" si="17"/>
        <v>5.490885130683067</v>
      </c>
      <c r="U44" s="3">
        <f t="shared" si="17"/>
        <v>5.383869925702595</v>
      </c>
      <c r="V44" s="3">
        <f t="shared" si="17"/>
        <v>5.27676639755158</v>
      </c>
      <c r="W44" s="3">
        <f t="shared" si="17"/>
        <v>5.114304710274638</v>
      </c>
      <c r="Y44" t="s">
        <v>28</v>
      </c>
      <c r="Z44" s="3">
        <f t="shared" si="20"/>
        <v>3.209242618741977</v>
      </c>
      <c r="AA44" s="3">
        <f t="shared" si="18"/>
        <v>2.139495079161318</v>
      </c>
      <c r="AB44" s="3">
        <f t="shared" si="18"/>
        <v>6.076812978208487</v>
      </c>
      <c r="AC44" s="3">
        <f t="shared" si="18"/>
        <v>3.9373178990471693</v>
      </c>
      <c r="AD44" s="3">
        <f t="shared" si="18"/>
        <v>7.675495911084103</v>
      </c>
      <c r="AE44" s="3">
        <f t="shared" si="18"/>
        <v>5.568473055597956</v>
      </c>
      <c r="AF44" s="3">
        <f t="shared" si="18"/>
        <v>7.363096364165487</v>
      </c>
      <c r="AG44" s="3">
        <f t="shared" si="18"/>
        <v>5.383840484645748</v>
      </c>
      <c r="AH44" s="3">
        <f t="shared" si="18"/>
        <v>5.258313677842938</v>
      </c>
      <c r="AI44" s="3">
        <f t="shared" si="21"/>
        <v>5.195535553913109</v>
      </c>
    </row>
    <row r="45" spans="2:23" ht="12.75">
      <c r="B45">
        <f>Census_Pop_Ests!B9</f>
        <v>15080</v>
      </c>
      <c r="C45">
        <f>Census_Pop_Ests!C9</f>
        <v>15580</v>
      </c>
      <c r="D45">
        <f>Census_Pop_Ests!D9</f>
        <v>16286</v>
      </c>
      <c r="E45">
        <f>Census_Pop_Ests!E9</f>
        <v>16932</v>
      </c>
      <c r="F45">
        <f>Census_Pop_Ests!F9</f>
        <v>17396</v>
      </c>
      <c r="G45">
        <f>Census_Pop_Ests!G9</f>
        <v>17834</v>
      </c>
      <c r="H45">
        <f>Census_Pop_Ests!H9</f>
        <v>18212</v>
      </c>
      <c r="I45">
        <f>Census_Pop_Ests!I9</f>
        <v>18574</v>
      </c>
      <c r="J45">
        <f>Census_Pop_Ests!J9</f>
        <v>18951</v>
      </c>
      <c r="K45">
        <f>Census_Pop_Ests!K9</f>
        <v>19553</v>
      </c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4:23" ht="12.75"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4:23" ht="12.75"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4:23" ht="12.75"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4:23" ht="12.75">
      <c r="N49" s="3"/>
      <c r="O49" s="3"/>
      <c r="P49" s="3"/>
      <c r="Q49" s="3"/>
      <c r="R49" s="3"/>
      <c r="S49" s="3"/>
      <c r="T49" s="3"/>
      <c r="U49" s="3"/>
      <c r="V49" s="3"/>
      <c r="W49" s="3"/>
    </row>
    <row r="51" ht="13.5">
      <c r="A51" s="1" t="s">
        <v>6</v>
      </c>
    </row>
    <row r="54" ht="12.75">
      <c r="A54" t="s">
        <v>29</v>
      </c>
    </row>
    <row r="57" ht="12.75">
      <c r="A57" t="s">
        <v>30</v>
      </c>
    </row>
    <row r="58" ht="13.5">
      <c r="A58" s="1" t="s">
        <v>31</v>
      </c>
    </row>
    <row r="59" ht="13.5">
      <c r="A59" s="1" t="s">
        <v>32</v>
      </c>
    </row>
    <row r="60" ht="13.5">
      <c r="A60" s="1"/>
    </row>
    <row r="61" ht="13.5">
      <c r="A61" s="1" t="s">
        <v>33</v>
      </c>
    </row>
    <row r="62" ht="13.5">
      <c r="A62" s="1" t="s">
        <v>34</v>
      </c>
    </row>
    <row r="63" ht="13.5">
      <c r="A63" s="1" t="s">
        <v>35</v>
      </c>
    </row>
    <row r="64" ht="13.5">
      <c r="A64" s="1" t="s">
        <v>36</v>
      </c>
    </row>
    <row r="65" ht="13.5">
      <c r="A65" s="1" t="s">
        <v>37</v>
      </c>
    </row>
    <row r="66" ht="13.5">
      <c r="A66" s="1" t="s">
        <v>38</v>
      </c>
    </row>
    <row r="67" ht="13.5">
      <c r="A67" s="1" t="s">
        <v>39</v>
      </c>
    </row>
    <row r="68" ht="13.5">
      <c r="A68" s="1" t="s">
        <v>40</v>
      </c>
    </row>
    <row r="69" ht="13.5">
      <c r="A69" s="1" t="s">
        <v>41</v>
      </c>
    </row>
    <row r="70" ht="13.5">
      <c r="A70" s="1" t="s">
        <v>42</v>
      </c>
    </row>
    <row r="71" ht="13.5">
      <c r="A71" s="1" t="s">
        <v>43</v>
      </c>
    </row>
    <row r="72" ht="13.5">
      <c r="A72" s="1" t="s">
        <v>44</v>
      </c>
    </row>
    <row r="73" ht="13.5">
      <c r="A73" s="1" t="s">
        <v>45</v>
      </c>
    </row>
    <row r="74" ht="13.5">
      <c r="A74" s="1" t="s">
        <v>33</v>
      </c>
    </row>
    <row r="75" ht="13.5">
      <c r="A75" s="1"/>
    </row>
    <row r="76" ht="13.5">
      <c r="A76" s="1" t="s">
        <v>33</v>
      </c>
    </row>
    <row r="77" ht="13.5">
      <c r="A77" s="1" t="s">
        <v>34</v>
      </c>
    </row>
    <row r="78" ht="13.5">
      <c r="A78" s="1" t="s">
        <v>46</v>
      </c>
    </row>
    <row r="79" ht="13.5">
      <c r="A79" s="1" t="s">
        <v>36</v>
      </c>
    </row>
    <row r="80" ht="13.5">
      <c r="A80" s="1" t="s">
        <v>37</v>
      </c>
    </row>
    <row r="81" ht="13.5">
      <c r="A81" s="1" t="s">
        <v>47</v>
      </c>
    </row>
    <row r="82" ht="13.5">
      <c r="A82" s="1" t="s">
        <v>48</v>
      </c>
    </row>
    <row r="83" ht="13.5">
      <c r="A83" s="1" t="s">
        <v>49</v>
      </c>
    </row>
    <row r="84" ht="13.5">
      <c r="A84" s="1" t="s">
        <v>50</v>
      </c>
    </row>
    <row r="85" ht="13.5">
      <c r="A85" s="1" t="s">
        <v>51</v>
      </c>
    </row>
    <row r="86" ht="13.5">
      <c r="A86" s="1" t="s">
        <v>52</v>
      </c>
    </row>
    <row r="87" ht="13.5">
      <c r="A87" s="1" t="s">
        <v>44</v>
      </c>
    </row>
    <row r="88" ht="13.5">
      <c r="A88" s="1" t="s">
        <v>53</v>
      </c>
    </row>
    <row r="89" ht="13.5">
      <c r="A89" s="1" t="s">
        <v>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B2" sqref="B2"/>
    </sheetView>
  </sheetViews>
  <sheetFormatPr defaultColWidth="9.140625" defaultRowHeight="12.75"/>
  <cols>
    <col min="1" max="1" width="14.8515625" style="0" customWidth="1"/>
  </cols>
  <sheetData>
    <row r="1" spans="2:11" ht="13.5">
      <c r="B1" s="1">
        <v>1990</v>
      </c>
      <c r="C1" s="1">
        <v>1991</v>
      </c>
      <c r="D1" s="1">
        <v>1992</v>
      </c>
      <c r="E1" s="1">
        <v>1993</v>
      </c>
      <c r="F1" s="1">
        <v>1994</v>
      </c>
      <c r="G1" s="1">
        <v>1995</v>
      </c>
      <c r="H1" s="1">
        <v>1996</v>
      </c>
      <c r="I1" s="1">
        <v>1997</v>
      </c>
      <c r="J1" s="1">
        <v>1998</v>
      </c>
      <c r="K1" s="1">
        <v>1999</v>
      </c>
    </row>
    <row r="2" spans="1:11" ht="12.75">
      <c r="A2" s="4" t="s">
        <v>13</v>
      </c>
      <c r="B2" s="4">
        <v>697857</v>
      </c>
      <c r="C2">
        <v>691924</v>
      </c>
      <c r="D2">
        <v>684689</v>
      </c>
      <c r="E2">
        <v>673573</v>
      </c>
      <c r="F2">
        <v>659275</v>
      </c>
      <c r="G2">
        <v>646771</v>
      </c>
      <c r="H2">
        <v>634646</v>
      </c>
      <c r="I2">
        <v>622448</v>
      </c>
      <c r="J2">
        <v>613026</v>
      </c>
      <c r="K2">
        <v>603568</v>
      </c>
    </row>
    <row r="3" spans="1:11" ht="12.75">
      <c r="A3" s="4" t="s">
        <v>14</v>
      </c>
      <c r="B3" s="4">
        <v>194685</v>
      </c>
      <c r="C3">
        <v>198738</v>
      </c>
      <c r="D3">
        <v>202439</v>
      </c>
      <c r="E3">
        <v>205484</v>
      </c>
      <c r="F3">
        <v>208745</v>
      </c>
      <c r="G3">
        <v>211172</v>
      </c>
      <c r="H3">
        <v>214035</v>
      </c>
      <c r="I3">
        <v>215089</v>
      </c>
      <c r="J3">
        <v>215749</v>
      </c>
      <c r="K3">
        <v>217531</v>
      </c>
    </row>
    <row r="4" spans="1:11" ht="12.75">
      <c r="A4" s="4" t="s">
        <v>15</v>
      </c>
      <c r="B4" s="4">
        <v>45005</v>
      </c>
      <c r="C4">
        <v>46228</v>
      </c>
      <c r="D4">
        <v>47504</v>
      </c>
      <c r="E4">
        <v>48870</v>
      </c>
      <c r="F4">
        <v>50697</v>
      </c>
      <c r="G4">
        <v>52414</v>
      </c>
      <c r="H4">
        <v>53891</v>
      </c>
      <c r="I4">
        <v>55805</v>
      </c>
      <c r="J4">
        <v>57862</v>
      </c>
      <c r="K4">
        <v>59683</v>
      </c>
    </row>
    <row r="5" spans="1:11" ht="12.75">
      <c r="A5" s="4" t="s">
        <v>16</v>
      </c>
      <c r="B5" s="4">
        <v>21414</v>
      </c>
      <c r="C5">
        <v>21948</v>
      </c>
      <c r="D5">
        <v>22596</v>
      </c>
      <c r="E5">
        <v>23208</v>
      </c>
      <c r="F5">
        <v>23612</v>
      </c>
      <c r="G5">
        <v>23960</v>
      </c>
      <c r="H5">
        <v>24291</v>
      </c>
      <c r="I5">
        <v>24593</v>
      </c>
      <c r="J5">
        <v>24899</v>
      </c>
      <c r="K5">
        <v>25466</v>
      </c>
    </row>
    <row r="6" ht="13.5">
      <c r="A6" s="1"/>
    </row>
    <row r="7" spans="1:11" ht="13.5">
      <c r="A7" s="1" t="s">
        <v>18</v>
      </c>
      <c r="B7" s="1">
        <v>1990</v>
      </c>
      <c r="C7" s="1">
        <v>1991</v>
      </c>
      <c r="D7" s="1">
        <v>1992</v>
      </c>
      <c r="E7" s="1">
        <v>1993</v>
      </c>
      <c r="F7" s="1">
        <v>1994</v>
      </c>
      <c r="G7" s="1">
        <v>1995</v>
      </c>
      <c r="H7" s="1">
        <v>1996</v>
      </c>
      <c r="I7" s="1">
        <v>1997</v>
      </c>
      <c r="J7" s="1">
        <v>1998</v>
      </c>
      <c r="K7" s="1">
        <v>1999</v>
      </c>
    </row>
    <row r="8" spans="1:11" ht="12.75">
      <c r="A8" t="s">
        <v>19</v>
      </c>
      <c r="B8" s="4">
        <v>6334</v>
      </c>
      <c r="C8">
        <v>6368</v>
      </c>
      <c r="D8">
        <v>6310</v>
      </c>
      <c r="E8">
        <v>6276</v>
      </c>
      <c r="F8">
        <v>6216</v>
      </c>
      <c r="G8">
        <v>6126</v>
      </c>
      <c r="H8">
        <v>6079</v>
      </c>
      <c r="I8">
        <v>6019</v>
      </c>
      <c r="J8">
        <v>5948</v>
      </c>
      <c r="K8">
        <v>5913</v>
      </c>
    </row>
    <row r="9" spans="1:11" ht="12.75">
      <c r="A9" t="s">
        <v>20</v>
      </c>
      <c r="B9" s="4">
        <v>15080</v>
      </c>
      <c r="C9">
        <v>15580</v>
      </c>
      <c r="D9">
        <v>16286</v>
      </c>
      <c r="E9">
        <v>16932</v>
      </c>
      <c r="F9">
        <v>17396</v>
      </c>
      <c r="G9">
        <v>17834</v>
      </c>
      <c r="H9">
        <v>18212</v>
      </c>
      <c r="I9">
        <v>18574</v>
      </c>
      <c r="J9">
        <v>18951</v>
      </c>
      <c r="K9">
        <v>19553</v>
      </c>
    </row>
    <row r="10" ht="13.5">
      <c r="A10" s="1"/>
    </row>
    <row r="11" ht="13.5">
      <c r="A11" s="1"/>
    </row>
    <row r="13" ht="12.75">
      <c r="A13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dcterms:created xsi:type="dcterms:W3CDTF">2001-10-03T19:05:18Z</dcterms:created>
  <dcterms:modified xsi:type="dcterms:W3CDTF">2001-10-25T17:15:59Z</dcterms:modified>
  <cp:category/>
  <cp:version/>
  <cp:contentType/>
  <cp:contentStatus/>
</cp:coreProperties>
</file>