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8" activeTab="10"/>
  </bookViews>
  <sheets>
    <sheet name="Viol_WNH_Imp_Rates" sheetId="1" r:id="rId1"/>
    <sheet name="Viol_WNH_Imp_AVG" sheetId="2" r:id="rId2"/>
    <sheet name="Viol_BNH_Imp_Rates" sheetId="3" r:id="rId3"/>
    <sheet name="Viol_BNH_Imp_AVG" sheetId="4" r:id="rId4"/>
    <sheet name="Viol_Hisp_Imp_Rates" sheetId="5" r:id="rId5"/>
    <sheet name="Viol_Hisp_Imp_AVG" sheetId="6" r:id="rId6"/>
    <sheet name="Viol_Amer_Imp_Rates" sheetId="7" r:id="rId7"/>
    <sheet name="Viol_Amer_Imp_AVG" sheetId="8" r:id="rId8"/>
    <sheet name="Viol_Asian_Imp_Rates" sheetId="9" r:id="rId9"/>
    <sheet name="Viol_Asian_Imp_AVG" sheetId="10" r:id="rId10"/>
    <sheet name="Totals All" sheetId="11" r:id="rId11"/>
    <sheet name="viol_admitstatus" sheetId="12" r:id="rId12"/>
    <sheet name="Census_Pop_Ests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<sst xmlns="http://schemas.openxmlformats.org/spreadsheetml/2006/main" count="142" uniqueCount="33">
  <si>
    <t>White, NH</t>
  </si>
  <si>
    <t>VIOLENT OFFENSES</t>
  </si>
  <si>
    <t>DRUG OFFENSES</t>
  </si>
  <si>
    <t>OTHER OFFENSES</t>
  </si>
  <si>
    <t>Black, NH</t>
  </si>
  <si>
    <t>Hispanic</t>
  </si>
  <si>
    <t>* See X:\Prisons\DOC\doc_generate_state_annual_offense_tables_b.log</t>
  </si>
  <si>
    <t>White, NH total</t>
  </si>
  <si>
    <t>Black, NH total</t>
  </si>
  <si>
    <t>Hispanic total</t>
  </si>
  <si>
    <t>ROBBERY/BURGLARY</t>
  </si>
  <si>
    <t>LARCENY/THEFT</t>
  </si>
  <si>
    <t>UNKNOWN</t>
  </si>
  <si>
    <t>White_nh</t>
  </si>
  <si>
    <t>Hisp</t>
  </si>
  <si>
    <t>Other_nh</t>
  </si>
  <si>
    <t>Black_nh</t>
  </si>
  <si>
    <t>Total</t>
  </si>
  <si>
    <t>* see X:\Prisons\census\yoc_temp\state_population_totals_WBHO.log</t>
  </si>
  <si>
    <t>* Unless otherwise indicated this table and all like it exclude counties with missing data (n=9008).</t>
  </si>
  <si>
    <t>------</t>
  </si>
  <si>
    <t>---------------</t>
  </si>
  <si>
    <t>-------------</t>
  </si>
  <si>
    <t>year</t>
  </si>
  <si>
    <t>sum(amer_nh)</t>
  </si>
  <si>
    <t>sum(asian_nh)</t>
  </si>
  <si>
    <t>Hispanic (Any)</t>
  </si>
  <si>
    <t>AmerInd, NH</t>
  </si>
  <si>
    <t>Asian, NH</t>
  </si>
  <si>
    <t>American Indian Total</t>
  </si>
  <si>
    <t>American Indian</t>
  </si>
  <si>
    <t>Asian</t>
  </si>
  <si>
    <t>Asian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</si>
</sst>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22"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5.25"/>
      <name val="Arial"/>
      <family val="0"/>
    </font>
    <font>
      <sz val="13"/>
      <name val="Arial"/>
      <family val="0"/>
    </font>
    <font>
      <sz val="9"/>
      <name val="Arial"/>
      <family val="2"/>
    </font>
    <font>
      <sz val="8"/>
      <name val="Arial"/>
      <family val="0"/>
    </font>
    <font>
      <sz val="5.5"/>
      <name val="Arial"/>
      <family val="0"/>
    </font>
    <font>
      <b/>
      <sz val="8.75"/>
      <name val="Arial"/>
      <family val="2"/>
    </font>
    <font>
      <sz val="8.75"/>
      <name val="Arial"/>
      <family val="2"/>
    </font>
    <font>
      <b/>
      <sz val="9.25"/>
      <name val="Arial"/>
      <family val="2"/>
    </font>
    <font>
      <sz val="9.25"/>
      <name val="Arial"/>
      <family val="2"/>
    </font>
    <font>
      <b/>
      <sz val="11.5"/>
      <name val="Arial"/>
      <family val="2"/>
    </font>
    <font>
      <sz val="8.25"/>
      <name val="Arial"/>
      <family val="0"/>
    </font>
    <font>
      <sz val="7.5"/>
      <name val="Arial"/>
      <family val="0"/>
    </font>
    <font>
      <sz val="11.5"/>
      <name val="Arial"/>
      <family val="2"/>
    </font>
    <font>
      <sz val="8"/>
      <name val="Courier New"/>
      <family val="3"/>
    </font>
    <font>
      <b/>
      <sz val="8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Wisconsin Violations, White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35"/>
          <c:w val="0.91225"/>
          <c:h val="0.75425"/>
        </c:manualLayout>
      </c:layout>
      <c:lineChart>
        <c:grouping val="standard"/>
        <c:varyColors val="0"/>
        <c:ser>
          <c:idx val="2"/>
          <c:order val="0"/>
          <c:tx>
            <c:strRef>
              <c:f>viol_admitstatus!$M$2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viol_admitstatus!$N$2:$W$2</c:f>
              <c:numCache>
                <c:ptCount val="10"/>
                <c:pt idx="0">
                  <c:v>3.173983704946475</c:v>
                </c:pt>
                <c:pt idx="1">
                  <c:v>3.2590260611233663</c:v>
                </c:pt>
                <c:pt idx="2">
                  <c:v>3.1436966134912954</c:v>
                </c:pt>
                <c:pt idx="3">
                  <c:v>4.056703113018004</c:v>
                </c:pt>
                <c:pt idx="4">
                  <c:v>5.228075328538979</c:v>
                </c:pt>
                <c:pt idx="5">
                  <c:v>6.0598545419256755</c:v>
                </c:pt>
                <c:pt idx="6">
                  <c:v>5.901544638103333</c:v>
                </c:pt>
                <c:pt idx="7">
                  <c:v>6.3322768129137375</c:v>
                </c:pt>
                <c:pt idx="8">
                  <c:v>7.746665679304686</c:v>
                </c:pt>
                <c:pt idx="9">
                  <c:v>8.78513495605199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viol_admitstatus!$M$3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viol_admitstatus!$N$3:$W$3</c:f>
              <c:numCache>
                <c:ptCount val="10"/>
                <c:pt idx="0">
                  <c:v>4.13511961559928</c:v>
                </c:pt>
                <c:pt idx="1">
                  <c:v>5.232177894048397</c:v>
                </c:pt>
                <c:pt idx="2">
                  <c:v>4.792488543644072</c:v>
                </c:pt>
                <c:pt idx="3">
                  <c:v>4.013082649437165</c:v>
                </c:pt>
                <c:pt idx="4">
                  <c:v>4.056639362808253</c:v>
                </c:pt>
                <c:pt idx="5">
                  <c:v>3.75236544588992</c:v>
                </c:pt>
                <c:pt idx="6">
                  <c:v>4.334952788715904</c:v>
                </c:pt>
                <c:pt idx="7">
                  <c:v>4.0218514892830495</c:v>
                </c:pt>
                <c:pt idx="8">
                  <c:v>6.572928455167613</c:v>
                </c:pt>
                <c:pt idx="9">
                  <c:v>5.615679487645824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viol_admitstatus!$M$4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viol_admitstatus!$N$4:$W$4</c:f>
              <c:numCache>
                <c:ptCount val="10"/>
                <c:pt idx="0">
                  <c:v>1.4081758690959711</c:v>
                </c:pt>
                <c:pt idx="1">
                  <c:v>1.4854064360222146</c:v>
                </c:pt>
                <c:pt idx="2">
                  <c:v>2.2643409174098137</c:v>
                </c:pt>
                <c:pt idx="3">
                  <c:v>2.2246436426227763</c:v>
                </c:pt>
                <c:pt idx="4">
                  <c:v>1.7788472072207313</c:v>
                </c:pt>
                <c:pt idx="5">
                  <c:v>2.1134012281448973</c:v>
                </c:pt>
                <c:pt idx="6">
                  <c:v>1.7811934725911878</c:v>
                </c:pt>
                <c:pt idx="7">
                  <c:v>2.2034611882774153</c:v>
                </c:pt>
                <c:pt idx="8">
                  <c:v>2.8809913683364536</c:v>
                </c:pt>
                <c:pt idx="9">
                  <c:v>3.4459851401463015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viol_admitstatus!$M$5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viol_admitstatus!$N$5:$W$5</c:f>
              <c:numCache>
                <c:ptCount val="10"/>
                <c:pt idx="0">
                  <c:v>3.4645596779345325</c:v>
                </c:pt>
                <c:pt idx="1">
                  <c:v>3.547239250202303</c:v>
                </c:pt>
                <c:pt idx="2">
                  <c:v>4.484714050015554</c:v>
                </c:pt>
                <c:pt idx="3">
                  <c:v>2.769899437383261</c:v>
                </c:pt>
                <c:pt idx="4">
                  <c:v>3.579387673066106</c:v>
                </c:pt>
                <c:pt idx="5">
                  <c:v>3.622973533962681</c:v>
                </c:pt>
                <c:pt idx="6">
                  <c:v>3.6911479191046306</c:v>
                </c:pt>
                <c:pt idx="7">
                  <c:v>4.235779759989595</c:v>
                </c:pt>
                <c:pt idx="8">
                  <c:v>6.594269131970106</c:v>
                </c:pt>
                <c:pt idx="9">
                  <c:v>7.296129031297415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viol_admitstatus!$M$6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viol_admitstatus!$N$6:$W$6</c:f>
              <c:numCache>
                <c:ptCount val="10"/>
                <c:pt idx="0">
                  <c:v>1.2517118836408634</c:v>
                </c:pt>
                <c:pt idx="1">
                  <c:v>1.285874228198335</c:v>
                </c:pt>
                <c:pt idx="2">
                  <c:v>1.824663069369073</c:v>
                </c:pt>
                <c:pt idx="3">
                  <c:v>1.853869702185647</c:v>
                </c:pt>
                <c:pt idx="4">
                  <c:v>3.037056207450029</c:v>
                </c:pt>
                <c:pt idx="5">
                  <c:v>2.5662729198902325</c:v>
                </c:pt>
                <c:pt idx="6">
                  <c:v>2.9829625625322307</c:v>
                </c:pt>
                <c:pt idx="7">
                  <c:v>3.8507088727178136</c:v>
                </c:pt>
                <c:pt idx="8">
                  <c:v>4.780311603758264</c:v>
                </c:pt>
                <c:pt idx="9">
                  <c:v>5.573136461224265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viol_admitstatus!$M$7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viol_admitstatus!$N$7:$W$7</c:f>
              <c:numCache>
                <c:ptCount val="10"/>
                <c:pt idx="0">
                  <c:v>0.1788159833772662</c:v>
                </c:pt>
                <c:pt idx="1">
                  <c:v>0.1330214718825864</c:v>
                </c:pt>
                <c:pt idx="2">
                  <c:v>0.19785503161833323</c:v>
                </c:pt>
                <c:pt idx="3">
                  <c:v>0.19629208611377438</c:v>
                </c:pt>
                <c:pt idx="4">
                  <c:v>0.1301595517478584</c:v>
                </c:pt>
                <c:pt idx="5">
                  <c:v>0.36661041712717607</c:v>
                </c:pt>
                <c:pt idx="6">
                  <c:v>0.21460162320375759</c:v>
                </c:pt>
                <c:pt idx="7">
                  <c:v>0.19253544363589067</c:v>
                </c:pt>
                <c:pt idx="8">
                  <c:v>0.23474744482741472</c:v>
                </c:pt>
                <c:pt idx="9">
                  <c:v>0.23398664531857602</c:v>
                </c:pt>
              </c:numCache>
            </c:numRef>
          </c:val>
          <c:smooth val="0"/>
        </c:ser>
        <c:marker val="1"/>
        <c:axId val="15647036"/>
        <c:axId val="6605597"/>
      </c:lineChart>
      <c:catAx>
        <c:axId val="15647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5597"/>
        <c:crosses val="autoZero"/>
        <c:auto val="1"/>
        <c:lblOffset val="100"/>
        <c:noMultiLvlLbl val="0"/>
      </c:catAx>
      <c:valAx>
        <c:axId val="6605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6470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1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Wisconsin Violations, Asian &amp; Pacific Islanders (Non-Hisp)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775"/>
          <c:w val="0.9065"/>
          <c:h val="0.7715"/>
        </c:manualLayout>
      </c:layout>
      <c:lineChart>
        <c:grouping val="standard"/>
        <c:varyColors val="0"/>
        <c:ser>
          <c:idx val="2"/>
          <c:order val="0"/>
          <c:tx>
            <c:strRef>
              <c:f>viol_admitstatus!$Y$38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viol_admitstatus!$Z$38:$AI$38</c:f>
              <c:numCache>
                <c:ptCount val="10"/>
                <c:pt idx="0">
                  <c:v>0</c:v>
                </c:pt>
                <c:pt idx="1">
                  <c:v>0.5652016639536986</c:v>
                </c:pt>
                <c:pt idx="2">
                  <c:v>1.097657510052661</c:v>
                </c:pt>
                <c:pt idx="3">
                  <c:v>1.6054005920531687</c:v>
                </c:pt>
                <c:pt idx="4">
                  <c:v>2.982502791827431</c:v>
                </c:pt>
                <c:pt idx="5">
                  <c:v>3.8508033541890376</c:v>
                </c:pt>
                <c:pt idx="6">
                  <c:v>4.24230850066952</c:v>
                </c:pt>
                <c:pt idx="7">
                  <c:v>4.038741965893274</c:v>
                </c:pt>
                <c:pt idx="8">
                  <c:v>3.8841535907303144</c:v>
                </c:pt>
                <c:pt idx="9">
                  <c:v>4.477358043373988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viol_admitstatus!$Y$39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viol_admitstatus!$Z$39:$AI$39</c:f>
              <c:numCache>
                <c:ptCount val="10"/>
                <c:pt idx="0">
                  <c:v>0</c:v>
                </c:pt>
                <c:pt idx="1">
                  <c:v>0.5652016639536986</c:v>
                </c:pt>
                <c:pt idx="2">
                  <c:v>1.6301133561516232</c:v>
                </c:pt>
                <c:pt idx="3">
                  <c:v>1.6301133561516232</c:v>
                </c:pt>
                <c:pt idx="4">
                  <c:v>1.5504876581299147</c:v>
                </c:pt>
                <c:pt idx="5">
                  <c:v>2.3532511772127487</c:v>
                </c:pt>
                <c:pt idx="6">
                  <c:v>3.2524994056937384</c:v>
                </c:pt>
                <c:pt idx="7">
                  <c:v>2.7669234397617486</c:v>
                </c:pt>
                <c:pt idx="8">
                  <c:v>1.7300269173460634</c:v>
                </c:pt>
                <c:pt idx="9">
                  <c:v>1.24616803329761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viol_admitstatus!$Y$40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viol_admitstatus!$Z$40:$AI$40</c:f>
              <c:numCache>
                <c:ptCount val="10"/>
                <c:pt idx="0">
                  <c:v>2.695756878672969</c:v>
                </c:pt>
                <c:pt idx="1">
                  <c:v>1.7971712524486458</c:v>
                </c:pt>
                <c:pt idx="2">
                  <c:v>1.7971712524486458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0.4496241142404949</c:v>
                </c:pt>
                <c:pt idx="7">
                  <c:v>0.4496241142404949</c:v>
                </c:pt>
                <c:pt idx="8">
                  <c:v>0.8650134586730317</c:v>
                </c:pt>
                <c:pt idx="9">
                  <c:v>0.623084016648805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viol_admitstatus!$Y$41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viol_admitstatus!$Z$41:$AI$41</c:f>
              <c:numCache>
                <c:ptCount val="10"/>
                <c:pt idx="0">
                  <c:v>0</c:v>
                </c:pt>
                <c:pt idx="1">
                  <c:v>1.1304033279073973</c:v>
                </c:pt>
                <c:pt idx="2">
                  <c:v>1.6628591740063596</c:v>
                </c:pt>
                <c:pt idx="3">
                  <c:v>1.6628591740063596</c:v>
                </c:pt>
                <c:pt idx="4">
                  <c:v>1.5036077779629426</c:v>
                </c:pt>
                <c:pt idx="5">
                  <c:v>0.9711519318639805</c:v>
                </c:pt>
                <c:pt idx="6">
                  <c:v>0.9711519318639805</c:v>
                </c:pt>
                <c:pt idx="7">
                  <c:v>3.4774746579034304</c:v>
                </c:pt>
                <c:pt idx="8">
                  <c:v>5.96981072449865</c:v>
                </c:pt>
                <c:pt idx="9">
                  <c:v>8.954716086747975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viol_admitstatus!$Y$42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viol_admitstatus!$Z$42:$AI$42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1.0154861640010155</c:v>
                </c:pt>
                <c:pt idx="4">
                  <c:v>1.0154861640010155</c:v>
                </c:pt>
                <c:pt idx="5">
                  <c:v>1.4824049668212052</c:v>
                </c:pt>
                <c:pt idx="6">
                  <c:v>0.4669188028201896</c:v>
                </c:pt>
                <c:pt idx="7">
                  <c:v>0.4669188028201896</c:v>
                </c:pt>
                <c:pt idx="8">
                  <c:v>0.8307786888650733</c:v>
                </c:pt>
                <c:pt idx="9">
                  <c:v>1.24616803329761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viol_admitstatus!$Y$43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viol_admitstatus!$Z$43:$AI$43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525718"/>
        <c:axId val="54622599"/>
      </c:lineChart>
      <c:catAx>
        <c:axId val="1352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622599"/>
        <c:crosses val="autoZero"/>
        <c:auto val="1"/>
        <c:lblOffset val="100"/>
        <c:noMultiLvlLbl val="0"/>
      </c:catAx>
      <c:valAx>
        <c:axId val="5462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3525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25"/>
          <c:y val="0.93975"/>
          <c:w val="0.9442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Wisconsin Total: Probation/Parole Violators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8675"/>
          <c:w val="0.946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viol_admitstatus!$M$8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viol_admitstatus!$N$8:$W$8</c:f>
              <c:numCache>
                <c:ptCount val="10"/>
                <c:pt idx="0">
                  <c:v>13.612366734594387</c:v>
                </c:pt>
                <c:pt idx="1">
                  <c:v>14.942745341477202</c:v>
                </c:pt>
                <c:pt idx="2">
                  <c:v>16.70775822554814</c:v>
                </c:pt>
                <c:pt idx="3">
                  <c:v>15.114490630760628</c:v>
                </c:pt>
                <c:pt idx="4">
                  <c:v>17.810165330831957</c:v>
                </c:pt>
                <c:pt idx="5">
                  <c:v>18.481478086940584</c:v>
                </c:pt>
                <c:pt idx="6">
                  <c:v>18.906403004251043</c:v>
                </c:pt>
                <c:pt idx="7">
                  <c:v>20.8366135668175</c:v>
                </c:pt>
                <c:pt idx="8">
                  <c:v>28.809913683364538</c:v>
                </c:pt>
                <c:pt idx="9">
                  <c:v>30.95005172168437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viol_admitstatus!$M$17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viol_admitstatus!$N$17:$W$17</c:f>
              <c:numCache>
                <c:ptCount val="10"/>
                <c:pt idx="0">
                  <c:v>191.1040057865471</c:v>
                </c:pt>
                <c:pt idx="1">
                  <c:v>195.7613073172294</c:v>
                </c:pt>
                <c:pt idx="2">
                  <c:v>217.36580788928416</c:v>
                </c:pt>
                <c:pt idx="3">
                  <c:v>234.55765029099686</c:v>
                </c:pt>
                <c:pt idx="4">
                  <c:v>312.9070411570075</c:v>
                </c:pt>
                <c:pt idx="5">
                  <c:v>337.21113898755846</c:v>
                </c:pt>
                <c:pt idx="6">
                  <c:v>395.2099687935298</c:v>
                </c:pt>
                <c:pt idx="7">
                  <c:v>476.82393178243706</c:v>
                </c:pt>
                <c:pt idx="8">
                  <c:v>612.572627787684</c:v>
                </c:pt>
                <c:pt idx="9">
                  <c:v>656.8340179735584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viol_admitstatus!$M$26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viol_admitstatus!$N$26:$W$26</c:f>
              <c:numCache>
                <c:ptCount val="10"/>
                <c:pt idx="0">
                  <c:v>50.02181802701178</c:v>
                </c:pt>
                <c:pt idx="1">
                  <c:v>56.27519594000041</c:v>
                </c:pt>
                <c:pt idx="2">
                  <c:v>55.13167610140291</c:v>
                </c:pt>
                <c:pt idx="3">
                  <c:v>63.15511650705076</c:v>
                </c:pt>
                <c:pt idx="4">
                  <c:v>85.7954850126012</c:v>
                </c:pt>
                <c:pt idx="5">
                  <c:v>88.58603066439524</c:v>
                </c:pt>
                <c:pt idx="6">
                  <c:v>112.7202332818741</c:v>
                </c:pt>
                <c:pt idx="7">
                  <c:v>102.03525279039154</c:v>
                </c:pt>
                <c:pt idx="8">
                  <c:v>130.14635887672534</c:v>
                </c:pt>
                <c:pt idx="9">
                  <c:v>121.93817520590439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viol_admitstatus!$M$35</c:f>
              <c:strCache>
                <c:ptCount val="1"/>
                <c:pt idx="0">
                  <c:v>American Indian 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viol_admitstatus!$N$35:$W$35</c:f>
              <c:numCache>
                <c:ptCount val="10"/>
                <c:pt idx="0">
                  <c:v>65.64091792259623</c:v>
                </c:pt>
                <c:pt idx="1">
                  <c:v>128.35652307850285</c:v>
                </c:pt>
                <c:pt idx="2">
                  <c:v>113.89521640091115</c:v>
                </c:pt>
                <c:pt idx="3">
                  <c:v>156.4051638530288</c:v>
                </c:pt>
                <c:pt idx="4">
                  <c:v>158.3010642702321</c:v>
                </c:pt>
                <c:pt idx="5">
                  <c:v>187.2794064683426</c:v>
                </c:pt>
                <c:pt idx="6">
                  <c:v>160.42654587491447</c:v>
                </c:pt>
                <c:pt idx="7">
                  <c:v>154.02207649763133</c:v>
                </c:pt>
                <c:pt idx="8">
                  <c:v>218.60465116279067</c:v>
                </c:pt>
                <c:pt idx="9">
                  <c:v>254.9731244544494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viol_admitstatus!$M$44</c:f>
              <c:strCache>
                <c:ptCount val="1"/>
                <c:pt idx="0">
                  <c:v>Asian Total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viol_admitstatus!$N$1:$W$1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viol_admitstatus!$N$44:$W$44</c:f>
              <c:numCache>
                <c:ptCount val="10"/>
                <c:pt idx="0">
                  <c:v>0</c:v>
                </c:pt>
                <c:pt idx="1">
                  <c:v>5.391513757345938</c:v>
                </c:pt>
                <c:pt idx="2">
                  <c:v>6.782419967444384</c:v>
                </c:pt>
                <c:pt idx="3">
                  <c:v>6.389470153187547</c:v>
                </c:pt>
                <c:pt idx="4">
                  <c:v>4.5696877380045695</c:v>
                </c:pt>
                <c:pt idx="5">
                  <c:v>10.197095284571795</c:v>
                </c:pt>
                <c:pt idx="6">
                  <c:v>11.20605126768455</c:v>
                </c:pt>
                <c:pt idx="7">
                  <c:v>6.744361713607424</c:v>
                </c:pt>
                <c:pt idx="8">
                  <c:v>15.648635960565437</c:v>
                </c:pt>
                <c:pt idx="9">
                  <c:v>17.446352466166537</c:v>
                </c:pt>
              </c:numCache>
            </c:numRef>
          </c:val>
          <c:smooth val="0"/>
        </c:ser>
        <c:axId val="21841344"/>
        <c:axId val="62354369"/>
      </c:lineChart>
      <c:catAx>
        <c:axId val="2184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54369"/>
        <c:crosses val="autoZero"/>
        <c:auto val="1"/>
        <c:lblOffset val="100"/>
        <c:noMultiLvlLbl val="0"/>
      </c:catAx>
      <c:valAx>
        <c:axId val="6235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1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25"/>
          <c:y val="0.943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Wisconsin Violations, White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35"/>
          <c:w val="0.91225"/>
          <c:h val="0.75425"/>
        </c:manualLayout>
      </c:layout>
      <c:lineChart>
        <c:grouping val="standard"/>
        <c:varyColors val="0"/>
        <c:ser>
          <c:idx val="2"/>
          <c:order val="0"/>
          <c:tx>
            <c:strRef>
              <c:f>viol_admitstatus!$Y$2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viol_admitstatus!$Z$2:$AI$2</c:f>
              <c:numCache>
                <c:ptCount val="10"/>
                <c:pt idx="0">
                  <c:v>3.2165048830349208</c:v>
                </c:pt>
                <c:pt idx="1">
                  <c:v>3.1922354598537126</c:v>
                </c:pt>
                <c:pt idx="2">
                  <c:v>3.4864752625442215</c:v>
                </c:pt>
                <c:pt idx="3">
                  <c:v>4.142825018349426</c:v>
                </c:pt>
                <c:pt idx="4">
                  <c:v>5.114877661160886</c:v>
                </c:pt>
                <c:pt idx="5">
                  <c:v>5.72982483618933</c:v>
                </c:pt>
                <c:pt idx="6">
                  <c:v>6.097891997647582</c:v>
                </c:pt>
                <c:pt idx="7">
                  <c:v>6.660162376773919</c:v>
                </c:pt>
                <c:pt idx="8">
                  <c:v>7.621359149423472</c:v>
                </c:pt>
                <c:pt idx="9">
                  <c:v>8.265900317678339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viol_admitstatus!$Y$3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viol_admitstatus!$Z$3:$AI$3</c:f>
              <c:numCache>
                <c:ptCount val="10"/>
                <c:pt idx="0">
                  <c:v>4.683648754823839</c:v>
                </c:pt>
                <c:pt idx="1">
                  <c:v>4.719928684430584</c:v>
                </c:pt>
                <c:pt idx="2">
                  <c:v>4.679249695709878</c:v>
                </c:pt>
                <c:pt idx="3">
                  <c:v>4.28740351862983</c:v>
                </c:pt>
                <c:pt idx="4">
                  <c:v>3.940695819378446</c:v>
                </c:pt>
                <c:pt idx="5">
                  <c:v>4.047985865804692</c:v>
                </c:pt>
                <c:pt idx="6">
                  <c:v>4.036389907962958</c:v>
                </c:pt>
                <c:pt idx="7">
                  <c:v>4.976577577722189</c:v>
                </c:pt>
                <c:pt idx="8">
                  <c:v>5.403486477365495</c:v>
                </c:pt>
                <c:pt idx="9">
                  <c:v>6.094303971406719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viol_admitstatus!$Y$4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viol_admitstatus!$Z$4:$AI$4</c:f>
              <c:numCache>
                <c:ptCount val="10"/>
                <c:pt idx="0">
                  <c:v>1.4467911525590929</c:v>
                </c:pt>
                <c:pt idx="1">
                  <c:v>1.7193077408426667</c:v>
                </c:pt>
                <c:pt idx="2">
                  <c:v>1.9914636653516016</c:v>
                </c:pt>
                <c:pt idx="3">
                  <c:v>2.089277255751107</c:v>
                </c:pt>
                <c:pt idx="4">
                  <c:v>2.038964025996135</c:v>
                </c:pt>
                <c:pt idx="5">
                  <c:v>1.891147302652272</c:v>
                </c:pt>
                <c:pt idx="6">
                  <c:v>2.0326852963378332</c:v>
                </c:pt>
                <c:pt idx="7">
                  <c:v>2.288548676401686</c:v>
                </c:pt>
                <c:pt idx="8">
                  <c:v>2.84347923225339</c:v>
                </c:pt>
                <c:pt idx="9">
                  <c:v>3.1634882542413774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viol_admitstatus!$Y$5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viol_admitstatus!$Z$5:$AI$5</c:f>
              <c:numCache>
                <c:ptCount val="10"/>
                <c:pt idx="0">
                  <c:v>3.505899464068418</c:v>
                </c:pt>
                <c:pt idx="1">
                  <c:v>3.832170992717463</c:v>
                </c:pt>
                <c:pt idx="2">
                  <c:v>3.6006175792003727</c:v>
                </c:pt>
                <c:pt idx="3">
                  <c:v>3.6113337201549736</c:v>
                </c:pt>
                <c:pt idx="4">
                  <c:v>3.324086881470683</c:v>
                </c:pt>
                <c:pt idx="5">
                  <c:v>3.631169708711139</c:v>
                </c:pt>
                <c:pt idx="6">
                  <c:v>3.8499670710189684</c:v>
                </c:pt>
                <c:pt idx="7">
                  <c:v>4.840398937021444</c:v>
                </c:pt>
                <c:pt idx="8">
                  <c:v>6.042059307752372</c:v>
                </c:pt>
                <c:pt idx="9">
                  <c:v>6.94519908163376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viol_admitstatus!$Y$6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viol_admitstatus!$Z$6:$AI$6</c:f>
              <c:numCache>
                <c:ptCount val="10"/>
                <c:pt idx="0">
                  <c:v>1.2687930559195992</c:v>
                </c:pt>
                <c:pt idx="1">
                  <c:v>1.4540830604027573</c:v>
                </c:pt>
                <c:pt idx="2">
                  <c:v>1.6548023332510182</c:v>
                </c:pt>
                <c:pt idx="3">
                  <c:v>2.23852965966825</c:v>
                </c:pt>
                <c:pt idx="4">
                  <c:v>2.4857329431753032</c:v>
                </c:pt>
                <c:pt idx="5">
                  <c:v>2.8620972299574974</c:v>
                </c:pt>
                <c:pt idx="6">
                  <c:v>3.133314785046759</c:v>
                </c:pt>
                <c:pt idx="7">
                  <c:v>3.8713276796694363</c:v>
                </c:pt>
                <c:pt idx="8">
                  <c:v>4.734718979233448</c:v>
                </c:pt>
                <c:pt idx="9">
                  <c:v>5.176724032491265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viol_admitstatus!$Y$7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viol_admitstatus!$Z$7:$AI$7</c:f>
              <c:numCache>
                <c:ptCount val="10"/>
                <c:pt idx="0">
                  <c:v>0.1559187276299263</c:v>
                </c:pt>
                <c:pt idx="1">
                  <c:v>0.16989749562606193</c:v>
                </c:pt>
                <c:pt idx="2">
                  <c:v>0.17572286320489802</c:v>
                </c:pt>
                <c:pt idx="3">
                  <c:v>0.17476888982665537</c:v>
                </c:pt>
                <c:pt idx="4">
                  <c:v>0.23102068499626963</c:v>
                </c:pt>
                <c:pt idx="5">
                  <c:v>0.23712386402626398</c:v>
                </c:pt>
                <c:pt idx="6">
                  <c:v>0.25791582798894147</c:v>
                </c:pt>
                <c:pt idx="7">
                  <c:v>0.213961503889021</c:v>
                </c:pt>
                <c:pt idx="8">
                  <c:v>0.22042317792729382</c:v>
                </c:pt>
                <c:pt idx="9">
                  <c:v>0.23436704507299538</c:v>
                </c:pt>
              </c:numCache>
            </c:numRef>
          </c:val>
          <c:smooth val="0"/>
        </c:ser>
        <c:marker val="1"/>
        <c:axId val="59450374"/>
        <c:axId val="65291319"/>
      </c:lineChart>
      <c:catAx>
        <c:axId val="59450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291319"/>
        <c:crosses val="autoZero"/>
        <c:auto val="1"/>
        <c:lblOffset val="100"/>
        <c:noMultiLvlLbl val="0"/>
      </c:catAx>
      <c:valAx>
        <c:axId val="65291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4503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1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Wisconsin Violations, Black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65"/>
          <c:w val="0.90475"/>
          <c:h val="0.783"/>
        </c:manualLayout>
      </c:layout>
      <c:lineChart>
        <c:grouping val="standard"/>
        <c:varyColors val="0"/>
        <c:ser>
          <c:idx val="2"/>
          <c:order val="0"/>
          <c:tx>
            <c:strRef>
              <c:f>viol_admitstatus!$M$11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viol_admitstatus!$N$11:$W$11</c:f>
              <c:numCache>
                <c:ptCount val="10"/>
                <c:pt idx="0">
                  <c:v>36.576895731188586</c:v>
                </c:pt>
                <c:pt idx="1">
                  <c:v>42.43496641232375</c:v>
                </c:pt>
                <c:pt idx="2">
                  <c:v>42.61308104304312</c:v>
                </c:pt>
                <c:pt idx="3">
                  <c:v>53.186808141025395</c:v>
                </c:pt>
                <c:pt idx="4">
                  <c:v>77.10388813198988</c:v>
                </c:pt>
                <c:pt idx="5">
                  <c:v>90.3637692711758</c:v>
                </c:pt>
                <c:pt idx="6">
                  <c:v>96.82284299222178</c:v>
                </c:pt>
                <c:pt idx="7">
                  <c:v>133.02567431177937</c:v>
                </c:pt>
                <c:pt idx="8">
                  <c:v>134.0002623285559</c:v>
                </c:pt>
                <c:pt idx="9">
                  <c:v>149.31232212205757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viol_admitstatus!$M$12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viol_admitstatus!$N$12:$W$12</c:f>
              <c:numCache>
                <c:ptCount val="10"/>
                <c:pt idx="0">
                  <c:v>75.20867324502822</c:v>
                </c:pt>
                <c:pt idx="1">
                  <c:v>65.65409897755751</c:v>
                </c:pt>
                <c:pt idx="2">
                  <c:v>70.37022557566755</c:v>
                </c:pt>
                <c:pt idx="3">
                  <c:v>62.75278082826018</c:v>
                </c:pt>
                <c:pt idx="4">
                  <c:v>74.8581438174659</c:v>
                </c:pt>
                <c:pt idx="5">
                  <c:v>81.54779178130498</c:v>
                </c:pt>
                <c:pt idx="6">
                  <c:v>94.3032894571082</c:v>
                </c:pt>
                <c:pt idx="7">
                  <c:v>109.48761933972189</c:v>
                </c:pt>
                <c:pt idx="8">
                  <c:v>127.26479940727927</c:v>
                </c:pt>
                <c:pt idx="9">
                  <c:v>136.6943794075175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viol_admitstatus!$M$13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viol_admitstatus!$N$13:$W$13</c:f>
              <c:numCache>
                <c:ptCount val="10"/>
                <c:pt idx="0">
                  <c:v>18.493936043859396</c:v>
                </c:pt>
                <c:pt idx="1">
                  <c:v>28.023091027006252</c:v>
                </c:pt>
                <c:pt idx="2">
                  <c:v>28.929981625552212</c:v>
                </c:pt>
                <c:pt idx="3">
                  <c:v>44.38611326876939</c:v>
                </c:pt>
                <c:pt idx="4">
                  <c:v>52.0264099531388</c:v>
                </c:pt>
                <c:pt idx="5">
                  <c:v>60.609845242861816</c:v>
                </c:pt>
                <c:pt idx="6">
                  <c:v>81.70552178154031</c:v>
                </c:pt>
                <c:pt idx="7">
                  <c:v>83.80974118838647</c:v>
                </c:pt>
                <c:pt idx="8">
                  <c:v>142.15371744378547</c:v>
                </c:pt>
                <c:pt idx="9">
                  <c:v>146.50833485215978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viol_admitstatus!$M$14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viol_admitstatus!$N$14:$W$14</c:f>
              <c:numCache>
                <c:ptCount val="10"/>
                <c:pt idx="0">
                  <c:v>48.49521007056464</c:v>
                </c:pt>
                <c:pt idx="1">
                  <c:v>45.23727551502438</c:v>
                </c:pt>
                <c:pt idx="2">
                  <c:v>56.29618046053403</c:v>
                </c:pt>
                <c:pt idx="3">
                  <c:v>46.299307806216355</c:v>
                </c:pt>
                <c:pt idx="4">
                  <c:v>67.74662015480664</c:v>
                </c:pt>
                <c:pt idx="5">
                  <c:v>66.11983117403106</c:v>
                </c:pt>
                <c:pt idx="6">
                  <c:v>73.78692495689764</c:v>
                </c:pt>
                <c:pt idx="7">
                  <c:v>85.59292717111809</c:v>
                </c:pt>
                <c:pt idx="8">
                  <c:v>118.75684624356143</c:v>
                </c:pt>
                <c:pt idx="9">
                  <c:v>125.82892873666354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viol_admitstatus!$M$15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viol_admitstatus!$N$15:$W$15</c:f>
              <c:numCache>
                <c:ptCount val="10"/>
                <c:pt idx="0">
                  <c:v>12.329290695906264</c:v>
                </c:pt>
                <c:pt idx="1">
                  <c:v>14.011545513503126</c:v>
                </c:pt>
                <c:pt idx="2">
                  <c:v>18.37444778920208</c:v>
                </c:pt>
                <c:pt idx="3">
                  <c:v>26.01944570927861</c:v>
                </c:pt>
                <c:pt idx="4">
                  <c:v>40.04910694234426</c:v>
                </c:pt>
                <c:pt idx="5">
                  <c:v>37.46790433195094</c:v>
                </c:pt>
                <c:pt idx="6">
                  <c:v>47.871517167157975</c:v>
                </c:pt>
                <c:pt idx="7">
                  <c:v>62.05487219906061</c:v>
                </c:pt>
                <c:pt idx="8">
                  <c:v>88.979010170549</c:v>
                </c:pt>
                <c:pt idx="9">
                  <c:v>95.33556717652502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viol_admitstatus!$M$16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viol_admitstatus!$N$16:$W$16</c:f>
              <c:numCache>
                <c:ptCount val="10"/>
                <c:pt idx="0">
                  <c:v>0</c:v>
                </c:pt>
                <c:pt idx="1">
                  <c:v>0.400329871814375</c:v>
                </c:pt>
                <c:pt idx="2">
                  <c:v>0.7818913952851949</c:v>
                </c:pt>
                <c:pt idx="3">
                  <c:v>1.9131945374469568</c:v>
                </c:pt>
                <c:pt idx="4">
                  <c:v>1.1228721572619886</c:v>
                </c:pt>
                <c:pt idx="5">
                  <c:v>1.1019971862338511</c:v>
                </c:pt>
                <c:pt idx="6">
                  <c:v>0.7198724386038794</c:v>
                </c:pt>
                <c:pt idx="7">
                  <c:v>2.853097572370603</c:v>
                </c:pt>
                <c:pt idx="8">
                  <c:v>1.4179921939529723</c:v>
                </c:pt>
                <c:pt idx="9">
                  <c:v>3.154485678635019</c:v>
                </c:pt>
              </c:numCache>
            </c:numRef>
          </c:val>
          <c:smooth val="0"/>
        </c:ser>
        <c:marker val="1"/>
        <c:axId val="50750960"/>
        <c:axId val="54105457"/>
      </c:lineChart>
      <c:catAx>
        <c:axId val="5075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105457"/>
        <c:crosses val="autoZero"/>
        <c:auto val="1"/>
        <c:lblOffset val="100"/>
        <c:noMultiLvlLbl val="0"/>
      </c:catAx>
      <c:valAx>
        <c:axId val="5410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750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5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Wisconsin Violations, Black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65"/>
          <c:w val="0.90475"/>
          <c:h val="0.783"/>
        </c:manualLayout>
      </c:layout>
      <c:lineChart>
        <c:grouping val="standard"/>
        <c:varyColors val="0"/>
        <c:ser>
          <c:idx val="2"/>
          <c:order val="0"/>
          <c:tx>
            <c:strRef>
              <c:f>viol_admitstatus!$Y$11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viol_admitstatus!$Z$11:$AI$11</c:f>
              <c:numCache>
                <c:ptCount val="10"/>
                <c:pt idx="0">
                  <c:v>39.505931071756166</c:v>
                </c:pt>
                <c:pt idx="1">
                  <c:v>40.541647728851814</c:v>
                </c:pt>
                <c:pt idx="2">
                  <c:v>46.078285198797424</c:v>
                </c:pt>
                <c:pt idx="3">
                  <c:v>57.63459243868613</c:v>
                </c:pt>
                <c:pt idx="4">
                  <c:v>73.55148851473035</c:v>
                </c:pt>
                <c:pt idx="5">
                  <c:v>88.09683346512914</c:v>
                </c:pt>
                <c:pt idx="6">
                  <c:v>106.73742885839232</c:v>
                </c:pt>
                <c:pt idx="7">
                  <c:v>121.28292654418567</c:v>
                </c:pt>
                <c:pt idx="8">
                  <c:v>138.77941958746428</c:v>
                </c:pt>
                <c:pt idx="9">
                  <c:v>141.65629222530674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viol_admitstatus!$Y$12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viol_admitstatus!$Z$12:$AI$12</c:f>
              <c:numCache>
                <c:ptCount val="10"/>
                <c:pt idx="0">
                  <c:v>70.43138611129287</c:v>
                </c:pt>
                <c:pt idx="1">
                  <c:v>70.41099926608443</c:v>
                </c:pt>
                <c:pt idx="2">
                  <c:v>66.25903512716174</c:v>
                </c:pt>
                <c:pt idx="3">
                  <c:v>69.32705007379788</c:v>
                </c:pt>
                <c:pt idx="4">
                  <c:v>73.05290547567701</c:v>
                </c:pt>
                <c:pt idx="5">
                  <c:v>83.56974168529304</c:v>
                </c:pt>
                <c:pt idx="6">
                  <c:v>95.1129001927117</c:v>
                </c:pt>
                <c:pt idx="7">
                  <c:v>110.35190273470312</c:v>
                </c:pt>
                <c:pt idx="8">
                  <c:v>124.48226605150622</c:v>
                </c:pt>
                <c:pt idx="9">
                  <c:v>131.97958940739838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viol_admitstatus!$Y$13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viol_admitstatus!$Z$13:$AI$13</c:f>
              <c:numCache>
                <c:ptCount val="10"/>
                <c:pt idx="0">
                  <c:v>23.258513535432826</c:v>
                </c:pt>
                <c:pt idx="1">
                  <c:v>25.149002898805957</c:v>
                </c:pt>
                <c:pt idx="2">
                  <c:v>33.77972864044262</c:v>
                </c:pt>
                <c:pt idx="3">
                  <c:v>41.78083494915347</c:v>
                </c:pt>
                <c:pt idx="4">
                  <c:v>52.34078948825667</c:v>
                </c:pt>
                <c:pt idx="5">
                  <c:v>64.78059232584697</c:v>
                </c:pt>
                <c:pt idx="6">
                  <c:v>75.37503607092953</c:v>
                </c:pt>
                <c:pt idx="7">
                  <c:v>102.55632680457074</c:v>
                </c:pt>
                <c:pt idx="8">
                  <c:v>124.15726449477722</c:v>
                </c:pt>
                <c:pt idx="9">
                  <c:v>144.33102614797264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viol_admitstatus!$Y$14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viol_admitstatus!$Z$14:$AI$14</c:f>
              <c:numCache>
                <c:ptCount val="10"/>
                <c:pt idx="0">
                  <c:v>46.86624279279451</c:v>
                </c:pt>
                <c:pt idx="1">
                  <c:v>50.009555348707686</c:v>
                </c:pt>
                <c:pt idx="2">
                  <c:v>49.27758792725825</c:v>
                </c:pt>
                <c:pt idx="3">
                  <c:v>56.78070280718567</c:v>
                </c:pt>
                <c:pt idx="4">
                  <c:v>60.05525304501801</c:v>
                </c:pt>
                <c:pt idx="5">
                  <c:v>69.2177920952451</c:v>
                </c:pt>
                <c:pt idx="6">
                  <c:v>75.16656110068226</c:v>
                </c:pt>
                <c:pt idx="7">
                  <c:v>92.71223279052572</c:v>
                </c:pt>
                <c:pt idx="8">
                  <c:v>110.05956738378103</c:v>
                </c:pt>
                <c:pt idx="9">
                  <c:v>122.29288749011249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viol_admitstatus!$Y$15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viol_admitstatus!$Z$15:$AI$15</c:f>
              <c:numCache>
                <c:ptCount val="10"/>
                <c:pt idx="0">
                  <c:v>13.170418104704694</c:v>
                </c:pt>
                <c:pt idx="1">
                  <c:v>14.905094666203823</c:v>
                </c:pt>
                <c:pt idx="2">
                  <c:v>19.46847967066127</c:v>
                </c:pt>
                <c:pt idx="3">
                  <c:v>28.14766681360832</c:v>
                </c:pt>
                <c:pt idx="4">
                  <c:v>34.51215232785793</c:v>
                </c:pt>
                <c:pt idx="5">
                  <c:v>41.79617614715106</c:v>
                </c:pt>
                <c:pt idx="6">
                  <c:v>49.13143123272317</c:v>
                </c:pt>
                <c:pt idx="7">
                  <c:v>66.3017998455892</c:v>
                </c:pt>
                <c:pt idx="8">
                  <c:v>82.12314984871155</c:v>
                </c:pt>
                <c:pt idx="9">
                  <c:v>92.15728867353701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viol_admitstatus!$Y$16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viol_admitstatus!$Z$16:$AI$16</c:f>
              <c:numCache>
                <c:ptCount val="10"/>
                <c:pt idx="0">
                  <c:v>0.2001649359071875</c:v>
                </c:pt>
                <c:pt idx="1">
                  <c:v>0.39407375569985664</c:v>
                </c:pt>
                <c:pt idx="2">
                  <c:v>1.0318052681821757</c:v>
                </c:pt>
                <c:pt idx="3">
                  <c:v>1.2726526966647134</c:v>
                </c:pt>
                <c:pt idx="4">
                  <c:v>1.3793546269809323</c:v>
                </c:pt>
                <c:pt idx="5">
                  <c:v>0.9815805940332397</c:v>
                </c:pt>
                <c:pt idx="6">
                  <c:v>1.5583223990694446</c:v>
                </c:pt>
                <c:pt idx="7">
                  <c:v>1.6636540683091514</c:v>
                </c:pt>
                <c:pt idx="8">
                  <c:v>2.4751918149861982</c:v>
                </c:pt>
                <c:pt idx="9">
                  <c:v>2.2862389362939957</c:v>
                </c:pt>
              </c:numCache>
            </c:numRef>
          </c:val>
          <c:smooth val="0"/>
        </c:ser>
        <c:marker val="1"/>
        <c:axId val="17187066"/>
        <c:axId val="20465867"/>
      </c:lineChart>
      <c:catAx>
        <c:axId val="17187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465867"/>
        <c:crosses val="autoZero"/>
        <c:auto val="1"/>
        <c:lblOffset val="100"/>
        <c:noMultiLvlLbl val="0"/>
      </c:catAx>
      <c:valAx>
        <c:axId val="20465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1870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5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Wisconsin Violations, Hispanics (Any Race)</a:t>
            </a:r>
          </a:p>
        </c:rich>
      </c:tx>
      <c:layout>
        <c:manualLayout>
          <c:xMode val="factor"/>
          <c:yMode val="factor"/>
          <c:x val="0.004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5675"/>
          <c:w val="0.9065"/>
          <c:h val="0.841"/>
        </c:manualLayout>
      </c:layout>
      <c:lineChart>
        <c:grouping val="standard"/>
        <c:varyColors val="0"/>
        <c:ser>
          <c:idx val="2"/>
          <c:order val="0"/>
          <c:tx>
            <c:strRef>
              <c:f>viol_admitstatus!$M$20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viol_admitstatus!$N$20:$W$20</c:f>
              <c:numCache>
                <c:ptCount val="10"/>
                <c:pt idx="0">
                  <c:v>11.707234006321906</c:v>
                </c:pt>
                <c:pt idx="1">
                  <c:v>15.347780710909202</c:v>
                </c:pt>
                <c:pt idx="2">
                  <c:v>22.64336697021905</c:v>
                </c:pt>
                <c:pt idx="3">
                  <c:v>15.081818867355404</c:v>
                </c:pt>
                <c:pt idx="4">
                  <c:v>30.385900941962927</c:v>
                </c:pt>
                <c:pt idx="5">
                  <c:v>28.109028960817717</c:v>
                </c:pt>
                <c:pt idx="6">
                  <c:v>39.20703766326055</c:v>
                </c:pt>
                <c:pt idx="7">
                  <c:v>28.04022214087096</c:v>
                </c:pt>
                <c:pt idx="8">
                  <c:v>46.85268919562113</c:v>
                </c:pt>
                <c:pt idx="9">
                  <c:v>34.22825970692053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viol_admitstatus!$M$21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viol_admitstatus!$N$21:$W$21</c:f>
              <c:numCache>
                <c:ptCount val="10"/>
                <c:pt idx="0">
                  <c:v>12.771528006896625</c:v>
                </c:pt>
                <c:pt idx="1">
                  <c:v>19.440522233818324</c:v>
                </c:pt>
                <c:pt idx="2">
                  <c:v>10.829436377061285</c:v>
                </c:pt>
                <c:pt idx="3">
                  <c:v>15.081818867355404</c:v>
                </c:pt>
                <c:pt idx="4">
                  <c:v>15.192950470981463</c:v>
                </c:pt>
                <c:pt idx="5">
                  <c:v>18.739352640545146</c:v>
                </c:pt>
                <c:pt idx="6">
                  <c:v>17.153078977676493</c:v>
                </c:pt>
                <c:pt idx="7">
                  <c:v>21.03016660565322</c:v>
                </c:pt>
                <c:pt idx="8">
                  <c:v>25.2855782960495</c:v>
                </c:pt>
                <c:pt idx="9">
                  <c:v>27.097372267978752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viol_admitstatus!$M$22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viol_admitstatus!$N$22:$W$22</c:f>
              <c:numCache>
                <c:ptCount val="10"/>
                <c:pt idx="0">
                  <c:v>7.450058004023032</c:v>
                </c:pt>
                <c:pt idx="1">
                  <c:v>10.231853807272802</c:v>
                </c:pt>
                <c:pt idx="2">
                  <c:v>8.860447944868323</c:v>
                </c:pt>
                <c:pt idx="3">
                  <c:v>12.253977829726264</c:v>
                </c:pt>
                <c:pt idx="4">
                  <c:v>18.767762346506515</c:v>
                </c:pt>
                <c:pt idx="5">
                  <c:v>21.294718909710394</c:v>
                </c:pt>
                <c:pt idx="6">
                  <c:v>19.603518831630275</c:v>
                </c:pt>
                <c:pt idx="7">
                  <c:v>25.703536962465048</c:v>
                </c:pt>
                <c:pt idx="8">
                  <c:v>19.33603046168491</c:v>
                </c:pt>
                <c:pt idx="9">
                  <c:v>22.818839804613685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viol_admitstatus!$M$23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viol_admitstatus!$N$23:$W$23</c:f>
              <c:numCache>
                <c:ptCount val="10"/>
                <c:pt idx="0">
                  <c:v>13.835822007471343</c:v>
                </c:pt>
                <c:pt idx="1">
                  <c:v>7.1622976650909616</c:v>
                </c:pt>
                <c:pt idx="2">
                  <c:v>7.875953728771844</c:v>
                </c:pt>
                <c:pt idx="3">
                  <c:v>9.426136792097127</c:v>
                </c:pt>
                <c:pt idx="4">
                  <c:v>11.618138595456415</c:v>
                </c:pt>
                <c:pt idx="5">
                  <c:v>8.517887563884157</c:v>
                </c:pt>
                <c:pt idx="6">
                  <c:v>16.336265693025233</c:v>
                </c:pt>
                <c:pt idx="7">
                  <c:v>14.799006129904118</c:v>
                </c:pt>
                <c:pt idx="8">
                  <c:v>16.36125654450262</c:v>
                </c:pt>
                <c:pt idx="9">
                  <c:v>21.39266231682533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viol_admitstatus!$M$24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viol_admitstatus!$N$24:$W$24</c:f>
              <c:numCache>
                <c:ptCount val="10"/>
                <c:pt idx="0">
                  <c:v>4.257176002298874</c:v>
                </c:pt>
                <c:pt idx="1">
                  <c:v>4.092741522909121</c:v>
                </c:pt>
                <c:pt idx="2">
                  <c:v>3.937976864385922</c:v>
                </c:pt>
                <c:pt idx="3">
                  <c:v>10.368750471306841</c:v>
                </c:pt>
                <c:pt idx="4">
                  <c:v>9.83073265769389</c:v>
                </c:pt>
                <c:pt idx="5">
                  <c:v>11.073253833049405</c:v>
                </c:pt>
                <c:pt idx="6">
                  <c:v>19.603518831630275</c:v>
                </c:pt>
                <c:pt idx="7">
                  <c:v>10.125635773092291</c:v>
                </c:pt>
                <c:pt idx="8">
                  <c:v>21.567110899571635</c:v>
                </c:pt>
                <c:pt idx="9">
                  <c:v>16.401041109566084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viol_admitstatus!$M$25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viol_admitstatus!$N$25:$W$25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0.9844942160964805</c:v>
                </c:pt>
                <c:pt idx="3">
                  <c:v>0.9426136792097127</c:v>
                </c:pt>
                <c:pt idx="4">
                  <c:v>0</c:v>
                </c:pt>
                <c:pt idx="5">
                  <c:v>0.8517887563884156</c:v>
                </c:pt>
                <c:pt idx="6">
                  <c:v>0.8168132846512617</c:v>
                </c:pt>
                <c:pt idx="7">
                  <c:v>2.3366851784059137</c:v>
                </c:pt>
                <c:pt idx="8">
                  <c:v>0.7436934792955735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975076"/>
        <c:axId val="47122501"/>
      </c:lineChart>
      <c:catAx>
        <c:axId val="4997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7122501"/>
        <c:crosses val="autoZero"/>
        <c:auto val="1"/>
        <c:lblOffset val="100"/>
        <c:noMultiLvlLbl val="0"/>
      </c:catAx>
      <c:valAx>
        <c:axId val="4712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975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Wisconsin Violations, Hispanics (Any Race) (3-Year Averages)</a:t>
            </a:r>
          </a:p>
        </c:rich>
      </c:tx>
      <c:layout>
        <c:manualLayout>
          <c:xMode val="factor"/>
          <c:yMode val="factor"/>
          <c:x val="0.00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5675"/>
          <c:w val="0.9065"/>
          <c:h val="0.841"/>
        </c:manualLayout>
      </c:layout>
      <c:lineChart>
        <c:grouping val="standard"/>
        <c:varyColors val="0"/>
        <c:ser>
          <c:idx val="2"/>
          <c:order val="0"/>
          <c:tx>
            <c:strRef>
              <c:f>viol_admitstatus!$Y$20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viol_admitstatus!$Z$20:$AI$20</c:f>
              <c:numCache>
                <c:ptCount val="10"/>
                <c:pt idx="0">
                  <c:v>13.527507358615555</c:v>
                </c:pt>
                <c:pt idx="1">
                  <c:v>16.56612722915005</c:v>
                </c:pt>
                <c:pt idx="2">
                  <c:v>17.690988849494552</c:v>
                </c:pt>
                <c:pt idx="3">
                  <c:v>22.703695593179123</c:v>
                </c:pt>
                <c:pt idx="4">
                  <c:v>24.525582923378682</c:v>
                </c:pt>
                <c:pt idx="5">
                  <c:v>32.56732252201373</c:v>
                </c:pt>
                <c:pt idx="6">
                  <c:v>31.785429588316408</c:v>
                </c:pt>
                <c:pt idx="7">
                  <c:v>38.03331633325089</c:v>
                </c:pt>
                <c:pt idx="8">
                  <c:v>36.37372368113754</c:v>
                </c:pt>
                <c:pt idx="9">
                  <c:v>40.54047445127083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viol_admitstatus!$Y$21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viol_admitstatus!$Z$21:$AI$21</c:f>
              <c:numCache>
                <c:ptCount val="10"/>
                <c:pt idx="0">
                  <c:v>16.106025120357476</c:v>
                </c:pt>
                <c:pt idx="1">
                  <c:v>14.347162205925413</c:v>
                </c:pt>
                <c:pt idx="2">
                  <c:v>15.117259159411672</c:v>
                </c:pt>
                <c:pt idx="3">
                  <c:v>13.701401905132718</c:v>
                </c:pt>
                <c:pt idx="4">
                  <c:v>16.33804065962734</c:v>
                </c:pt>
                <c:pt idx="5">
                  <c:v>17.028460696401034</c:v>
                </c:pt>
                <c:pt idx="6">
                  <c:v>18.974199407958285</c:v>
                </c:pt>
                <c:pt idx="7">
                  <c:v>21.156274626459737</c:v>
                </c:pt>
                <c:pt idx="8">
                  <c:v>24.47103905656049</c:v>
                </c:pt>
                <c:pt idx="9">
                  <c:v>26.191475282014125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viol_admitstatus!$Y$22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viol_admitstatus!$Z$22:$AI$22</c:f>
              <c:numCache>
                <c:ptCount val="10"/>
                <c:pt idx="0">
                  <c:v>8.840955905647917</c:v>
                </c:pt>
                <c:pt idx="1">
                  <c:v>8.847453252054718</c:v>
                </c:pt>
                <c:pt idx="2">
                  <c:v>10.448759860622463</c:v>
                </c:pt>
                <c:pt idx="3">
                  <c:v>13.294062707033701</c:v>
                </c:pt>
                <c:pt idx="4">
                  <c:v>17.43881969531439</c:v>
                </c:pt>
                <c:pt idx="5">
                  <c:v>19.888666695949063</c:v>
                </c:pt>
                <c:pt idx="6">
                  <c:v>22.200591567935238</c:v>
                </c:pt>
                <c:pt idx="7">
                  <c:v>21.54769541859341</c:v>
                </c:pt>
                <c:pt idx="8">
                  <c:v>22.619469076254546</c:v>
                </c:pt>
                <c:pt idx="9">
                  <c:v>21.077435133149297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viol_admitstatus!$Y$23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viol_admitstatus!$Z$23:$AI$23</c:f>
              <c:numCache>
                <c:ptCount val="10"/>
                <c:pt idx="0">
                  <c:v>10.499059836281152</c:v>
                </c:pt>
                <c:pt idx="1">
                  <c:v>9.624691133778049</c:v>
                </c:pt>
                <c:pt idx="2">
                  <c:v>8.154796061986644</c:v>
                </c:pt>
                <c:pt idx="3">
                  <c:v>9.640076372108462</c:v>
                </c:pt>
                <c:pt idx="4">
                  <c:v>9.8540543171459</c:v>
                </c:pt>
                <c:pt idx="5">
                  <c:v>12.157430617455269</c:v>
                </c:pt>
                <c:pt idx="6">
                  <c:v>13.217719795604504</c:v>
                </c:pt>
                <c:pt idx="7">
                  <c:v>15.832176122477323</c:v>
                </c:pt>
                <c:pt idx="8">
                  <c:v>17.517641663744023</c:v>
                </c:pt>
                <c:pt idx="9">
                  <c:v>18.876959430663973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viol_admitstatus!$Y$24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viol_admitstatus!$Z$24:$AI$24</c:f>
              <c:numCache>
                <c:ptCount val="10"/>
                <c:pt idx="0">
                  <c:v>4.174958762603998</c:v>
                </c:pt>
                <c:pt idx="1">
                  <c:v>4.095964796531306</c:v>
                </c:pt>
                <c:pt idx="2">
                  <c:v>6.133156286200628</c:v>
                </c:pt>
                <c:pt idx="3">
                  <c:v>8.045819997795551</c:v>
                </c:pt>
                <c:pt idx="4">
                  <c:v>10.424245654016714</c:v>
                </c:pt>
                <c:pt idx="5">
                  <c:v>13.502501774124523</c:v>
                </c:pt>
                <c:pt idx="6">
                  <c:v>13.600802812590658</c:v>
                </c:pt>
                <c:pt idx="7">
                  <c:v>17.098755168098066</c:v>
                </c:pt>
                <c:pt idx="8">
                  <c:v>16.03126259407667</c:v>
                </c:pt>
                <c:pt idx="9">
                  <c:v>18.98407600456886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viol_admitstatus!$Y$25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viol_admitstatus!$Z$25:$AI$25</c:f>
              <c:numCache>
                <c:ptCount val="10"/>
                <c:pt idx="0">
                  <c:v>0</c:v>
                </c:pt>
                <c:pt idx="1">
                  <c:v>0.32816473869882684</c:v>
                </c:pt>
                <c:pt idx="2">
                  <c:v>0.6423692984353977</c:v>
                </c:pt>
                <c:pt idx="3">
                  <c:v>0.6423692984353977</c:v>
                </c:pt>
                <c:pt idx="4">
                  <c:v>0.5981341451993761</c:v>
                </c:pt>
                <c:pt idx="5">
                  <c:v>0.5562006803465591</c:v>
                </c:pt>
                <c:pt idx="6">
                  <c:v>1.3350957398151972</c:v>
                </c:pt>
                <c:pt idx="7">
                  <c:v>1.2990639807842497</c:v>
                </c:pt>
                <c:pt idx="8">
                  <c:v>1.0267928859004958</c:v>
                </c:pt>
                <c:pt idx="9">
                  <c:v>0.37184673964778675</c:v>
                </c:pt>
              </c:numCache>
            </c:numRef>
          </c:val>
          <c:smooth val="0"/>
        </c:ser>
        <c:marker val="1"/>
        <c:axId val="21449326"/>
        <c:axId val="58826207"/>
      </c:lineChart>
      <c:catAx>
        <c:axId val="2144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826207"/>
        <c:crosses val="autoZero"/>
        <c:auto val="1"/>
        <c:lblOffset val="100"/>
        <c:noMultiLvlLbl val="0"/>
      </c:catAx>
      <c:valAx>
        <c:axId val="58826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449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Wisconsin Violations, American Indians (Non-Hispanic)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775"/>
          <c:w val="0.9065"/>
          <c:h val="0.7715"/>
        </c:manualLayout>
      </c:layout>
      <c:lineChart>
        <c:grouping val="standard"/>
        <c:varyColors val="0"/>
        <c:ser>
          <c:idx val="2"/>
          <c:order val="0"/>
          <c:tx>
            <c:strRef>
              <c:f>viol_admitstatus!$M$29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viol_admitstatus!$N$29:$W$29</c:f>
              <c:numCache>
                <c:ptCount val="10"/>
                <c:pt idx="0">
                  <c:v>23.630730452134642</c:v>
                </c:pt>
                <c:pt idx="1">
                  <c:v>33.37269600041074</c:v>
                </c:pt>
                <c:pt idx="2">
                  <c:v>40.496076942546196</c:v>
                </c:pt>
                <c:pt idx="3">
                  <c:v>47.16981132075472</c:v>
                </c:pt>
                <c:pt idx="4">
                  <c:v>53.57882175300163</c:v>
                </c:pt>
                <c:pt idx="5">
                  <c:v>55.223414727844606</c:v>
                </c:pt>
                <c:pt idx="6">
                  <c:v>44.82506428857905</c:v>
                </c:pt>
                <c:pt idx="7">
                  <c:v>63.00903129448554</c:v>
                </c:pt>
                <c:pt idx="8">
                  <c:v>74.41860465116278</c:v>
                </c:pt>
                <c:pt idx="9">
                  <c:v>82.69398630955116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viol_admitstatus!$M$30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viol_admitstatus!$N$30:$W$30</c:f>
              <c:numCache>
                <c:ptCount val="10"/>
                <c:pt idx="0">
                  <c:v>23.630730452134642</c:v>
                </c:pt>
                <c:pt idx="1">
                  <c:v>59.04400061611131</c:v>
                </c:pt>
                <c:pt idx="2">
                  <c:v>30.372057706909644</c:v>
                </c:pt>
                <c:pt idx="3">
                  <c:v>37.23932472691162</c:v>
                </c:pt>
                <c:pt idx="4">
                  <c:v>46.272618786683225</c:v>
                </c:pt>
                <c:pt idx="5">
                  <c:v>43.21832456961752</c:v>
                </c:pt>
                <c:pt idx="6">
                  <c:v>44.82506428857905</c:v>
                </c:pt>
                <c:pt idx="7">
                  <c:v>28.004013908660244</c:v>
                </c:pt>
                <c:pt idx="8">
                  <c:v>46.51162790697675</c:v>
                </c:pt>
                <c:pt idx="9">
                  <c:v>55.129324206367436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viol_admitstatus!$M$31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viol_admitstatus!$N$31:$W$31</c:f>
              <c:numCache>
                <c:ptCount val="10"/>
                <c:pt idx="0">
                  <c:v>2.6256367169038493</c:v>
                </c:pt>
                <c:pt idx="1">
                  <c:v>5.134260923140114</c:v>
                </c:pt>
                <c:pt idx="2">
                  <c:v>2.5310048089091373</c:v>
                </c:pt>
                <c:pt idx="3">
                  <c:v>17.37835153922542</c:v>
                </c:pt>
                <c:pt idx="4">
                  <c:v>2.4354009887728014</c:v>
                </c:pt>
                <c:pt idx="5">
                  <c:v>14.406108189872507</c:v>
                </c:pt>
                <c:pt idx="6">
                  <c:v>11.796069549626065</c:v>
                </c:pt>
                <c:pt idx="7">
                  <c:v>9.334671302886747</c:v>
                </c:pt>
                <c:pt idx="8">
                  <c:v>18.604651162790695</c:v>
                </c:pt>
                <c:pt idx="9">
                  <c:v>18.37644140212248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viol_admitstatus!$M$32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viol_admitstatus!$N$32:$W$32</c:f>
              <c:numCache>
                <c:ptCount val="10"/>
                <c:pt idx="0">
                  <c:v>10.502546867615397</c:v>
                </c:pt>
                <c:pt idx="1">
                  <c:v>17.9699132309904</c:v>
                </c:pt>
                <c:pt idx="2">
                  <c:v>20.248038471273098</c:v>
                </c:pt>
                <c:pt idx="3">
                  <c:v>42.20456802383317</c:v>
                </c:pt>
                <c:pt idx="4">
                  <c:v>34.09561384281922</c:v>
                </c:pt>
                <c:pt idx="5">
                  <c:v>38.41628850632668</c:v>
                </c:pt>
                <c:pt idx="6">
                  <c:v>35.38820864887819</c:v>
                </c:pt>
                <c:pt idx="7">
                  <c:v>23.336678257216867</c:v>
                </c:pt>
                <c:pt idx="8">
                  <c:v>51.162790697674424</c:v>
                </c:pt>
                <c:pt idx="9">
                  <c:v>48.23815868057151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viol_admitstatus!$M$33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viol_admitstatus!$N$33:$W$33</c:f>
              <c:numCache>
                <c:ptCount val="10"/>
                <c:pt idx="0">
                  <c:v>2.6256367169038493</c:v>
                </c:pt>
                <c:pt idx="1">
                  <c:v>12.835652307850284</c:v>
                </c:pt>
                <c:pt idx="2">
                  <c:v>15.186028853454822</c:v>
                </c:pt>
                <c:pt idx="3">
                  <c:v>9.930486593843098</c:v>
                </c:pt>
                <c:pt idx="4">
                  <c:v>21.918608898955213</c:v>
                </c:pt>
                <c:pt idx="5">
                  <c:v>36.015270474681266</c:v>
                </c:pt>
                <c:pt idx="6">
                  <c:v>23.59213909925213</c:v>
                </c:pt>
                <c:pt idx="7">
                  <c:v>30.337681734381924</c:v>
                </c:pt>
                <c:pt idx="8">
                  <c:v>27.906976744186046</c:v>
                </c:pt>
                <c:pt idx="9">
                  <c:v>48.23815868057151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viol_admitstatus!$M$34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viol_admitstatus!$N$34:$W$34</c:f>
              <c:numCache>
                <c:ptCount val="10"/>
                <c:pt idx="0">
                  <c:v>2.6256367169038493</c:v>
                </c:pt>
                <c:pt idx="1">
                  <c:v>0</c:v>
                </c:pt>
                <c:pt idx="2">
                  <c:v>5.0620096178182745</c:v>
                </c:pt>
                <c:pt idx="3">
                  <c:v>2.4826216484607744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2.29705517526531</c:v>
                </c:pt>
              </c:numCache>
            </c:numRef>
          </c:val>
          <c:smooth val="0"/>
        </c:ser>
        <c:marker val="1"/>
        <c:axId val="59673816"/>
        <c:axId val="193433"/>
      </c:lineChart>
      <c:catAx>
        <c:axId val="5967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3433"/>
        <c:crosses val="autoZero"/>
        <c:auto val="1"/>
        <c:lblOffset val="100"/>
        <c:noMultiLvlLbl val="0"/>
      </c:catAx>
      <c:valAx>
        <c:axId val="193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67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3975"/>
          <c:w val="0.9442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Wisconsin Violations, American Indians (Non-Hispanic)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775"/>
          <c:w val="0.9065"/>
          <c:h val="0.7715"/>
        </c:manualLayout>
      </c:layout>
      <c:lineChart>
        <c:grouping val="standard"/>
        <c:varyColors val="0"/>
        <c:ser>
          <c:idx val="2"/>
          <c:order val="0"/>
          <c:tx>
            <c:strRef>
              <c:f>viol_admitstatus!$Y$29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viol_admitstatus!$Z$29:$AI$29</c:f>
              <c:numCache>
                <c:ptCount val="10"/>
                <c:pt idx="0">
                  <c:v>28.50171322627269</c:v>
                </c:pt>
                <c:pt idx="1">
                  <c:v>32.499834465030524</c:v>
                </c:pt>
                <c:pt idx="2">
                  <c:v>40.346194754570554</c:v>
                </c:pt>
                <c:pt idx="3">
                  <c:v>47.08157000543418</c:v>
                </c:pt>
                <c:pt idx="4">
                  <c:v>51.99068260053365</c:v>
                </c:pt>
                <c:pt idx="5">
                  <c:v>51.2091002564751</c:v>
                </c:pt>
                <c:pt idx="6">
                  <c:v>54.352503436969734</c:v>
                </c:pt>
                <c:pt idx="7">
                  <c:v>60.750900078075794</c:v>
                </c:pt>
                <c:pt idx="8">
                  <c:v>73.3738740850665</c:v>
                </c:pt>
                <c:pt idx="9">
                  <c:v>78.55629548035697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viol_admitstatus!$Y$30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viol_admitstatus!$Z$30:$AI$30</c:f>
              <c:numCache>
                <c:ptCount val="10"/>
                <c:pt idx="0">
                  <c:v>41.33736553412298</c:v>
                </c:pt>
                <c:pt idx="1">
                  <c:v>37.682262925051866</c:v>
                </c:pt>
                <c:pt idx="2">
                  <c:v>42.21846101664419</c:v>
                </c:pt>
                <c:pt idx="3">
                  <c:v>37.961333740168165</c:v>
                </c:pt>
                <c:pt idx="4">
                  <c:v>42.243422694404124</c:v>
                </c:pt>
                <c:pt idx="5">
                  <c:v>44.772002548293266</c:v>
                </c:pt>
                <c:pt idx="6">
                  <c:v>38.68246758895227</c:v>
                </c:pt>
                <c:pt idx="7">
                  <c:v>39.78023536807202</c:v>
                </c:pt>
                <c:pt idx="8">
                  <c:v>43.21498867400148</c:v>
                </c:pt>
                <c:pt idx="9">
                  <c:v>50.82047605667209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viol_admitstatus!$Y$31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viol_admitstatus!$Z$31:$AI$31</c:f>
              <c:numCache>
                <c:ptCount val="10"/>
                <c:pt idx="0">
                  <c:v>3.8799488200219816</c:v>
                </c:pt>
                <c:pt idx="1">
                  <c:v>3.4303008163177005</c:v>
                </c:pt>
                <c:pt idx="2">
                  <c:v>8.347872423758224</c:v>
                </c:pt>
                <c:pt idx="3">
                  <c:v>7.448252445635787</c:v>
                </c:pt>
                <c:pt idx="4">
                  <c:v>11.406620239290243</c:v>
                </c:pt>
                <c:pt idx="5">
                  <c:v>9.545859576090457</c:v>
                </c:pt>
                <c:pt idx="6">
                  <c:v>11.845616347461773</c:v>
                </c:pt>
                <c:pt idx="7">
                  <c:v>13.245130671767834</c:v>
                </c:pt>
                <c:pt idx="8">
                  <c:v>15.438587955933308</c:v>
                </c:pt>
                <c:pt idx="9">
                  <c:v>18.490546282456588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viol_admitstatus!$Y$32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viol_admitstatus!$Z$32:$AI$32</c:f>
              <c:numCache>
                <c:ptCount val="10"/>
                <c:pt idx="0">
                  <c:v>14.236230049302899</c:v>
                </c:pt>
                <c:pt idx="1">
                  <c:v>16.240166189959634</c:v>
                </c:pt>
                <c:pt idx="2">
                  <c:v>26.807506575365554</c:v>
                </c:pt>
                <c:pt idx="3">
                  <c:v>32.18274011264183</c:v>
                </c:pt>
                <c:pt idx="4">
                  <c:v>38.23882345765969</c:v>
                </c:pt>
                <c:pt idx="5">
                  <c:v>35.96670366600803</c:v>
                </c:pt>
                <c:pt idx="6">
                  <c:v>32.38039180414058</c:v>
                </c:pt>
                <c:pt idx="7">
                  <c:v>36.62922586792316</c:v>
                </c:pt>
                <c:pt idx="8">
                  <c:v>40.91254254515426</c:v>
                </c:pt>
                <c:pt idx="9">
                  <c:v>49.70047468912297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viol_admitstatus!$Y$33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viol_admitstatus!$Z$33:$AI$33</c:f>
              <c:numCache>
                <c:ptCount val="10"/>
                <c:pt idx="0">
                  <c:v>7.730644512377067</c:v>
                </c:pt>
                <c:pt idx="1">
                  <c:v>10.215772626069652</c:v>
                </c:pt>
                <c:pt idx="2">
                  <c:v>12.650722585049401</c:v>
                </c:pt>
                <c:pt idx="3">
                  <c:v>15.678374782084378</c:v>
                </c:pt>
                <c:pt idx="4">
                  <c:v>22.621455322493194</c:v>
                </c:pt>
                <c:pt idx="5">
                  <c:v>27.17533949096287</c:v>
                </c:pt>
                <c:pt idx="6">
                  <c:v>29.981697102771772</c:v>
                </c:pt>
                <c:pt idx="7">
                  <c:v>27.278932525940036</c:v>
                </c:pt>
                <c:pt idx="8">
                  <c:v>35.494272386379826</c:v>
                </c:pt>
                <c:pt idx="9">
                  <c:v>38.07256771237878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viol_admitstatus!$Y$34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viol_admitstatus!$Z$34:$AI$34</c:f>
              <c:numCache>
                <c:ptCount val="10"/>
                <c:pt idx="0">
                  <c:v>1.3128183584519246</c:v>
                </c:pt>
                <c:pt idx="1">
                  <c:v>2.562548778240708</c:v>
                </c:pt>
                <c:pt idx="2">
                  <c:v>2.514877088759683</c:v>
                </c:pt>
                <c:pt idx="3">
                  <c:v>2.514877088759683</c:v>
                </c:pt>
                <c:pt idx="4">
                  <c:v>0.8275405494869248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0.76568505842177</c:v>
                </c:pt>
                <c:pt idx="9">
                  <c:v>1.148527587632655</c:v>
                </c:pt>
              </c:numCache>
            </c:numRef>
          </c:val>
          <c:smooth val="0"/>
        </c:ser>
        <c:marker val="1"/>
        <c:axId val="1740898"/>
        <c:axId val="15668083"/>
      </c:lineChart>
      <c:catAx>
        <c:axId val="174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668083"/>
        <c:crosses val="autoZero"/>
        <c:auto val="1"/>
        <c:lblOffset val="100"/>
        <c:noMultiLvlLbl val="0"/>
      </c:catAx>
      <c:valAx>
        <c:axId val="15668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4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3975"/>
          <c:w val="0.9442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Wisconsin Violations, Asian &amp; Pacific Islanders (Non-Hisp)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775"/>
          <c:w val="0.9065"/>
          <c:h val="0.7715"/>
        </c:manualLayout>
      </c:layout>
      <c:lineChart>
        <c:grouping val="standard"/>
        <c:varyColors val="0"/>
        <c:ser>
          <c:idx val="2"/>
          <c:order val="0"/>
          <c:tx>
            <c:strRef>
              <c:f>viol_admitstatus!$M$29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viol_admitstatus!$N$38:$W$38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1.695604991861096</c:v>
                </c:pt>
                <c:pt idx="3">
                  <c:v>1.5973675382968868</c:v>
                </c:pt>
                <c:pt idx="4">
                  <c:v>1.5232292460015233</c:v>
                </c:pt>
                <c:pt idx="5">
                  <c:v>5.826911591183883</c:v>
                </c:pt>
                <c:pt idx="6">
                  <c:v>4.2022692253817056</c:v>
                </c:pt>
                <c:pt idx="7">
                  <c:v>2.6977446854429696</c:v>
                </c:pt>
                <c:pt idx="8">
                  <c:v>5.2162119868551455</c:v>
                </c:pt>
                <c:pt idx="9">
                  <c:v>3.7385040998928294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viol_admitstatus!$M$30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viol_admitstatus!$N$39:$W$39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1.695604991861096</c:v>
                </c:pt>
                <c:pt idx="3">
                  <c:v>3.1947350765937736</c:v>
                </c:pt>
                <c:pt idx="4">
                  <c:v>0</c:v>
                </c:pt>
                <c:pt idx="5">
                  <c:v>1.4567278977959708</c:v>
                </c:pt>
                <c:pt idx="6">
                  <c:v>5.603025633842275</c:v>
                </c:pt>
                <c:pt idx="7">
                  <c:v>2.6977446854429696</c:v>
                </c:pt>
                <c:pt idx="8">
                  <c:v>0</c:v>
                </c:pt>
                <c:pt idx="9">
                  <c:v>2.49233606659522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viol_admitstatus!$M$31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viol_admitstatus!$N$40:$W$40</c:f>
              <c:numCache>
                <c:ptCount val="10"/>
                <c:pt idx="0">
                  <c:v>0</c:v>
                </c:pt>
                <c:pt idx="1">
                  <c:v>5.391513757345938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1.3488723427214848</c:v>
                </c:pt>
                <c:pt idx="8">
                  <c:v>0</c:v>
                </c:pt>
                <c:pt idx="9">
                  <c:v>1.24616803329761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viol_admitstatus!$M$32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viol_admitstatus!$N$41:$W$41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3.391209983722192</c:v>
                </c:pt>
                <c:pt idx="3">
                  <c:v>1.5973675382968868</c:v>
                </c:pt>
                <c:pt idx="4">
                  <c:v>0</c:v>
                </c:pt>
                <c:pt idx="5">
                  <c:v>2.9134557955919416</c:v>
                </c:pt>
                <c:pt idx="6">
                  <c:v>0</c:v>
                </c:pt>
                <c:pt idx="7">
                  <c:v>0</c:v>
                </c:pt>
                <c:pt idx="8">
                  <c:v>10.432423973710291</c:v>
                </c:pt>
                <c:pt idx="9">
                  <c:v>7.477008199785659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viol_admitstatus!$M$33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viol_admitstatus!$N$42:$W$42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3.0464584920030466</c:v>
                </c:pt>
                <c:pt idx="5">
                  <c:v>0</c:v>
                </c:pt>
                <c:pt idx="6">
                  <c:v>1.4007564084605688</c:v>
                </c:pt>
                <c:pt idx="7">
                  <c:v>0</c:v>
                </c:pt>
                <c:pt idx="8">
                  <c:v>0</c:v>
                </c:pt>
                <c:pt idx="9">
                  <c:v>2.49233606659522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viol_admitstatus!$M$34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viol_admitstatus!$N$43:$W$43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795020"/>
        <c:axId val="61155181"/>
      </c:lineChart>
      <c:catAx>
        <c:axId val="67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155181"/>
        <c:crosses val="autoZero"/>
        <c:auto val="1"/>
        <c:lblOffset val="100"/>
        <c:noMultiLvlLbl val="0"/>
      </c:catAx>
      <c:valAx>
        <c:axId val="6115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7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25"/>
          <c:y val="0.93975"/>
          <c:w val="0.9442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5"/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I89"/>
  <sheetViews>
    <sheetView workbookViewId="0" topLeftCell="Y1">
      <selection activeCell="AE29" sqref="AE29"/>
    </sheetView>
  </sheetViews>
  <sheetFormatPr defaultColWidth="9.140625" defaultRowHeight="12.75"/>
  <cols>
    <col min="1" max="1" width="22.140625" style="0" customWidth="1"/>
    <col min="13" max="13" width="19.7109375" style="0" bestFit="1" customWidth="1"/>
    <col min="14" max="14" width="6.7109375" style="0" customWidth="1"/>
    <col min="15" max="15" width="6.57421875" style="0" customWidth="1"/>
    <col min="16" max="16" width="6.00390625" style="0" customWidth="1"/>
    <col min="17" max="17" width="7.8515625" style="0" customWidth="1"/>
    <col min="18" max="18" width="6.8515625" style="0" customWidth="1"/>
    <col min="19" max="19" width="5.8515625" style="0" customWidth="1"/>
    <col min="20" max="20" width="6.421875" style="0" customWidth="1"/>
    <col min="21" max="21" width="7.140625" style="0" customWidth="1"/>
    <col min="22" max="22" width="6.140625" style="0" customWidth="1"/>
    <col min="23" max="23" width="6.57421875" style="0" customWidth="1"/>
    <col min="25" max="25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142</v>
      </c>
      <c r="C2">
        <v>147</v>
      </c>
      <c r="D2">
        <v>143</v>
      </c>
      <c r="E2">
        <v>186</v>
      </c>
      <c r="F2">
        <v>241</v>
      </c>
      <c r="G2">
        <v>281</v>
      </c>
      <c r="H2">
        <v>275</v>
      </c>
      <c r="I2">
        <v>296</v>
      </c>
      <c r="J2">
        <v>363</v>
      </c>
      <c r="K2">
        <v>413</v>
      </c>
      <c r="M2" s="1" t="s">
        <v>1</v>
      </c>
      <c r="N2" s="3">
        <f aca="true" t="shared" si="0" ref="N2:N8">(B2/B$9)*100000</f>
        <v>3.173983704946475</v>
      </c>
      <c r="O2" s="3">
        <f aca="true" t="shared" si="1" ref="O2:W7">(C2/C$9)*100000</f>
        <v>3.2590260611233663</v>
      </c>
      <c r="P2" s="3">
        <f t="shared" si="1"/>
        <v>3.1436966134912954</v>
      </c>
      <c r="Q2" s="3">
        <f t="shared" si="1"/>
        <v>4.056703113018004</v>
      </c>
      <c r="R2" s="3">
        <f t="shared" si="1"/>
        <v>5.228075328538979</v>
      </c>
      <c r="S2" s="3">
        <f t="shared" si="1"/>
        <v>6.0598545419256755</v>
      </c>
      <c r="T2" s="3">
        <f t="shared" si="1"/>
        <v>5.901544638103333</v>
      </c>
      <c r="U2" s="3">
        <f t="shared" si="1"/>
        <v>6.3322768129137375</v>
      </c>
      <c r="V2" s="3">
        <f t="shared" si="1"/>
        <v>7.746665679304686</v>
      </c>
      <c r="W2" s="3">
        <f t="shared" si="1"/>
        <v>8.78513495605199</v>
      </c>
      <c r="Y2" s="1" t="s">
        <v>1</v>
      </c>
      <c r="Z2" s="3">
        <f>(N2+O2)/2</f>
        <v>3.2165048830349208</v>
      </c>
      <c r="AA2" s="3">
        <f aca="true" t="shared" si="2" ref="AA2:AH8">SUM(N2:P2)/3</f>
        <v>3.1922354598537126</v>
      </c>
      <c r="AB2" s="3">
        <f t="shared" si="2"/>
        <v>3.4864752625442215</v>
      </c>
      <c r="AC2" s="3">
        <f t="shared" si="2"/>
        <v>4.142825018349426</v>
      </c>
      <c r="AD2" s="3">
        <f t="shared" si="2"/>
        <v>5.114877661160886</v>
      </c>
      <c r="AE2" s="3">
        <f t="shared" si="2"/>
        <v>5.72982483618933</v>
      </c>
      <c r="AF2" s="3">
        <f t="shared" si="2"/>
        <v>6.097891997647582</v>
      </c>
      <c r="AG2" s="3">
        <f t="shared" si="2"/>
        <v>6.660162376773919</v>
      </c>
      <c r="AH2" s="3">
        <f t="shared" si="2"/>
        <v>7.621359149423472</v>
      </c>
      <c r="AI2" s="3">
        <f>SUM(V2:W2)/2</f>
        <v>8.265900317678339</v>
      </c>
    </row>
    <row r="3" spans="1:35" ht="13.5">
      <c r="A3" s="1" t="s">
        <v>10</v>
      </c>
      <c r="B3">
        <v>185</v>
      </c>
      <c r="C3">
        <v>236</v>
      </c>
      <c r="D3">
        <v>218</v>
      </c>
      <c r="E3">
        <v>184</v>
      </c>
      <c r="F3">
        <v>187</v>
      </c>
      <c r="G3">
        <v>174</v>
      </c>
      <c r="H3">
        <v>202</v>
      </c>
      <c r="I3">
        <v>188</v>
      </c>
      <c r="J3">
        <v>308</v>
      </c>
      <c r="K3">
        <v>264</v>
      </c>
      <c r="M3" s="1" t="s">
        <v>10</v>
      </c>
      <c r="N3" s="3">
        <f t="shared" si="0"/>
        <v>4.13511961559928</v>
      </c>
      <c r="O3" s="3">
        <f t="shared" si="1"/>
        <v>5.232177894048397</v>
      </c>
      <c r="P3" s="3">
        <f t="shared" si="1"/>
        <v>4.792488543644072</v>
      </c>
      <c r="Q3" s="3">
        <f t="shared" si="1"/>
        <v>4.013082649437165</v>
      </c>
      <c r="R3" s="3">
        <f t="shared" si="1"/>
        <v>4.056639362808253</v>
      </c>
      <c r="S3" s="3">
        <f t="shared" si="1"/>
        <v>3.75236544588992</v>
      </c>
      <c r="T3" s="3">
        <f t="shared" si="1"/>
        <v>4.334952788715904</v>
      </c>
      <c r="U3" s="3">
        <f t="shared" si="1"/>
        <v>4.0218514892830495</v>
      </c>
      <c r="V3" s="3">
        <f t="shared" si="1"/>
        <v>6.572928455167613</v>
      </c>
      <c r="W3" s="3">
        <f t="shared" si="1"/>
        <v>5.615679487645824</v>
      </c>
      <c r="Y3" s="1" t="s">
        <v>10</v>
      </c>
      <c r="Z3" s="3">
        <f aca="true" t="shared" si="3" ref="Z3:Z8">(N3+O3)/2</f>
        <v>4.683648754823839</v>
      </c>
      <c r="AA3" s="3">
        <f t="shared" si="2"/>
        <v>4.719928684430584</v>
      </c>
      <c r="AB3" s="3">
        <f t="shared" si="2"/>
        <v>4.679249695709878</v>
      </c>
      <c r="AC3" s="3">
        <f t="shared" si="2"/>
        <v>4.28740351862983</v>
      </c>
      <c r="AD3" s="3">
        <f t="shared" si="2"/>
        <v>3.940695819378446</v>
      </c>
      <c r="AE3" s="3">
        <f t="shared" si="2"/>
        <v>4.047985865804692</v>
      </c>
      <c r="AF3" s="3">
        <f t="shared" si="2"/>
        <v>4.036389907962958</v>
      </c>
      <c r="AG3" s="3">
        <f t="shared" si="2"/>
        <v>4.976577577722189</v>
      </c>
      <c r="AH3" s="3">
        <f t="shared" si="2"/>
        <v>5.403486477365495</v>
      </c>
      <c r="AI3" s="3">
        <f aca="true" t="shared" si="4" ref="AI3:AI8">SUM(V3:W3)/2</f>
        <v>6.094303971406719</v>
      </c>
    </row>
    <row r="4" spans="1:35" ht="13.5">
      <c r="A4" s="1" t="s">
        <v>2</v>
      </c>
      <c r="B4">
        <v>63</v>
      </c>
      <c r="C4">
        <v>67</v>
      </c>
      <c r="D4">
        <v>103</v>
      </c>
      <c r="E4">
        <v>102</v>
      </c>
      <c r="F4">
        <v>82</v>
      </c>
      <c r="G4">
        <v>98</v>
      </c>
      <c r="H4">
        <v>83</v>
      </c>
      <c r="I4">
        <v>103</v>
      </c>
      <c r="J4">
        <v>135</v>
      </c>
      <c r="K4">
        <v>162</v>
      </c>
      <c r="M4" s="1" t="s">
        <v>2</v>
      </c>
      <c r="N4" s="3">
        <f t="shared" si="0"/>
        <v>1.4081758690959711</v>
      </c>
      <c r="O4" s="3">
        <f t="shared" si="1"/>
        <v>1.4854064360222146</v>
      </c>
      <c r="P4" s="3">
        <f t="shared" si="1"/>
        <v>2.2643409174098137</v>
      </c>
      <c r="Q4" s="3">
        <f t="shared" si="1"/>
        <v>2.2246436426227763</v>
      </c>
      <c r="R4" s="3">
        <f t="shared" si="1"/>
        <v>1.7788472072207313</v>
      </c>
      <c r="S4" s="3">
        <f t="shared" si="1"/>
        <v>2.1134012281448973</v>
      </c>
      <c r="T4" s="3">
        <f t="shared" si="1"/>
        <v>1.7811934725911878</v>
      </c>
      <c r="U4" s="3">
        <f t="shared" si="1"/>
        <v>2.2034611882774153</v>
      </c>
      <c r="V4" s="3">
        <f t="shared" si="1"/>
        <v>2.8809913683364536</v>
      </c>
      <c r="W4" s="3">
        <f t="shared" si="1"/>
        <v>3.4459851401463015</v>
      </c>
      <c r="Y4" s="1" t="s">
        <v>2</v>
      </c>
      <c r="Z4" s="3">
        <f t="shared" si="3"/>
        <v>1.4467911525590929</v>
      </c>
      <c r="AA4" s="3">
        <f t="shared" si="2"/>
        <v>1.7193077408426667</v>
      </c>
      <c r="AB4" s="3">
        <f t="shared" si="2"/>
        <v>1.9914636653516016</v>
      </c>
      <c r="AC4" s="3">
        <f t="shared" si="2"/>
        <v>2.089277255751107</v>
      </c>
      <c r="AD4" s="3">
        <f t="shared" si="2"/>
        <v>2.038964025996135</v>
      </c>
      <c r="AE4" s="3">
        <f t="shared" si="2"/>
        <v>1.891147302652272</v>
      </c>
      <c r="AF4" s="3">
        <f t="shared" si="2"/>
        <v>2.0326852963378332</v>
      </c>
      <c r="AG4" s="3">
        <f t="shared" si="2"/>
        <v>2.288548676401686</v>
      </c>
      <c r="AH4" s="3">
        <f t="shared" si="2"/>
        <v>2.84347923225339</v>
      </c>
      <c r="AI4" s="3">
        <f t="shared" si="4"/>
        <v>3.1634882542413774</v>
      </c>
    </row>
    <row r="5" spans="1:35" ht="13.5">
      <c r="A5" s="1" t="s">
        <v>11</v>
      </c>
      <c r="B5">
        <v>155</v>
      </c>
      <c r="C5">
        <v>160</v>
      </c>
      <c r="D5">
        <v>204</v>
      </c>
      <c r="E5">
        <v>127</v>
      </c>
      <c r="F5">
        <v>165</v>
      </c>
      <c r="G5">
        <v>168</v>
      </c>
      <c r="H5">
        <v>172</v>
      </c>
      <c r="I5">
        <v>198</v>
      </c>
      <c r="J5">
        <v>309</v>
      </c>
      <c r="K5">
        <v>343</v>
      </c>
      <c r="M5" s="1" t="s">
        <v>11</v>
      </c>
      <c r="N5" s="3">
        <f t="shared" si="0"/>
        <v>3.4645596779345325</v>
      </c>
      <c r="O5" s="3">
        <f t="shared" si="1"/>
        <v>3.547239250202303</v>
      </c>
      <c r="P5" s="3">
        <f t="shared" si="1"/>
        <v>4.484714050015554</v>
      </c>
      <c r="Q5" s="3">
        <f t="shared" si="1"/>
        <v>2.769899437383261</v>
      </c>
      <c r="R5" s="3">
        <f t="shared" si="1"/>
        <v>3.579387673066106</v>
      </c>
      <c r="S5" s="3">
        <f t="shared" si="1"/>
        <v>3.622973533962681</v>
      </c>
      <c r="T5" s="3">
        <f t="shared" si="1"/>
        <v>3.6911479191046306</v>
      </c>
      <c r="U5" s="3">
        <f t="shared" si="1"/>
        <v>4.235779759989595</v>
      </c>
      <c r="V5" s="3">
        <f t="shared" si="1"/>
        <v>6.594269131970106</v>
      </c>
      <c r="W5" s="3">
        <f t="shared" si="1"/>
        <v>7.296129031297415</v>
      </c>
      <c r="Y5" s="1" t="s">
        <v>11</v>
      </c>
      <c r="Z5" s="3">
        <f t="shared" si="3"/>
        <v>3.505899464068418</v>
      </c>
      <c r="AA5" s="3">
        <f t="shared" si="2"/>
        <v>3.832170992717463</v>
      </c>
      <c r="AB5" s="3">
        <f t="shared" si="2"/>
        <v>3.6006175792003727</v>
      </c>
      <c r="AC5" s="3">
        <f t="shared" si="2"/>
        <v>3.6113337201549736</v>
      </c>
      <c r="AD5" s="3">
        <f t="shared" si="2"/>
        <v>3.324086881470683</v>
      </c>
      <c r="AE5" s="3">
        <f t="shared" si="2"/>
        <v>3.631169708711139</v>
      </c>
      <c r="AF5" s="3">
        <f t="shared" si="2"/>
        <v>3.8499670710189684</v>
      </c>
      <c r="AG5" s="3">
        <f t="shared" si="2"/>
        <v>4.840398937021444</v>
      </c>
      <c r="AH5" s="3">
        <f t="shared" si="2"/>
        <v>6.042059307752372</v>
      </c>
      <c r="AI5" s="3">
        <f t="shared" si="4"/>
        <v>6.94519908163376</v>
      </c>
    </row>
    <row r="6" spans="1:35" ht="13.5">
      <c r="A6" s="1" t="s">
        <v>3</v>
      </c>
      <c r="B6">
        <v>56</v>
      </c>
      <c r="C6">
        <v>58</v>
      </c>
      <c r="D6">
        <v>83</v>
      </c>
      <c r="E6">
        <v>85</v>
      </c>
      <c r="F6">
        <v>140</v>
      </c>
      <c r="G6">
        <v>119</v>
      </c>
      <c r="H6">
        <v>139</v>
      </c>
      <c r="I6">
        <v>180</v>
      </c>
      <c r="J6">
        <v>224</v>
      </c>
      <c r="K6">
        <v>262</v>
      </c>
      <c r="M6" s="1" t="s">
        <v>3</v>
      </c>
      <c r="N6" s="3">
        <f t="shared" si="0"/>
        <v>1.2517118836408634</v>
      </c>
      <c r="O6" s="3">
        <f t="shared" si="1"/>
        <v>1.285874228198335</v>
      </c>
      <c r="P6" s="3">
        <f t="shared" si="1"/>
        <v>1.824663069369073</v>
      </c>
      <c r="Q6" s="3">
        <f t="shared" si="1"/>
        <v>1.853869702185647</v>
      </c>
      <c r="R6" s="3">
        <f t="shared" si="1"/>
        <v>3.037056207450029</v>
      </c>
      <c r="S6" s="3">
        <f t="shared" si="1"/>
        <v>2.5662729198902325</v>
      </c>
      <c r="T6" s="3">
        <f t="shared" si="1"/>
        <v>2.9829625625322307</v>
      </c>
      <c r="U6" s="3">
        <f t="shared" si="1"/>
        <v>3.8507088727178136</v>
      </c>
      <c r="V6" s="3">
        <f t="shared" si="1"/>
        <v>4.780311603758264</v>
      </c>
      <c r="W6" s="3">
        <f t="shared" si="1"/>
        <v>5.573136461224265</v>
      </c>
      <c r="Y6" s="1" t="s">
        <v>3</v>
      </c>
      <c r="Z6" s="3">
        <f t="shared" si="3"/>
        <v>1.2687930559195992</v>
      </c>
      <c r="AA6" s="3">
        <f t="shared" si="2"/>
        <v>1.4540830604027573</v>
      </c>
      <c r="AB6" s="3">
        <f t="shared" si="2"/>
        <v>1.6548023332510182</v>
      </c>
      <c r="AC6" s="3">
        <f t="shared" si="2"/>
        <v>2.23852965966825</v>
      </c>
      <c r="AD6" s="3">
        <f t="shared" si="2"/>
        <v>2.4857329431753032</v>
      </c>
      <c r="AE6" s="3">
        <f t="shared" si="2"/>
        <v>2.8620972299574974</v>
      </c>
      <c r="AF6" s="3">
        <f t="shared" si="2"/>
        <v>3.133314785046759</v>
      </c>
      <c r="AG6" s="3">
        <f t="shared" si="2"/>
        <v>3.8713276796694363</v>
      </c>
      <c r="AH6" s="3">
        <f t="shared" si="2"/>
        <v>4.734718979233448</v>
      </c>
      <c r="AI6" s="3">
        <f t="shared" si="4"/>
        <v>5.176724032491265</v>
      </c>
    </row>
    <row r="7" spans="1:35" ht="13.5">
      <c r="A7" s="1" t="s">
        <v>12</v>
      </c>
      <c r="B7">
        <v>8</v>
      </c>
      <c r="C7">
        <v>6</v>
      </c>
      <c r="D7">
        <v>9</v>
      </c>
      <c r="E7">
        <v>9</v>
      </c>
      <c r="F7">
        <v>6</v>
      </c>
      <c r="G7">
        <v>17</v>
      </c>
      <c r="H7">
        <v>10</v>
      </c>
      <c r="I7">
        <v>9</v>
      </c>
      <c r="J7">
        <v>11</v>
      </c>
      <c r="K7">
        <v>11</v>
      </c>
      <c r="M7" s="1" t="s">
        <v>12</v>
      </c>
      <c r="N7" s="3">
        <f t="shared" si="0"/>
        <v>0.1788159833772662</v>
      </c>
      <c r="O7" s="3">
        <f t="shared" si="1"/>
        <v>0.1330214718825864</v>
      </c>
      <c r="P7" s="3">
        <f t="shared" si="1"/>
        <v>0.19785503161833323</v>
      </c>
      <c r="Q7" s="3">
        <f t="shared" si="1"/>
        <v>0.19629208611377438</v>
      </c>
      <c r="R7" s="3">
        <f t="shared" si="1"/>
        <v>0.1301595517478584</v>
      </c>
      <c r="S7" s="3">
        <f t="shared" si="1"/>
        <v>0.36661041712717607</v>
      </c>
      <c r="T7" s="3">
        <f t="shared" si="1"/>
        <v>0.21460162320375759</v>
      </c>
      <c r="U7" s="3">
        <f t="shared" si="1"/>
        <v>0.19253544363589067</v>
      </c>
      <c r="V7" s="3">
        <f t="shared" si="1"/>
        <v>0.23474744482741472</v>
      </c>
      <c r="W7" s="3">
        <f t="shared" si="1"/>
        <v>0.23398664531857602</v>
      </c>
      <c r="Y7" s="1" t="s">
        <v>12</v>
      </c>
      <c r="Z7" s="3">
        <f t="shared" si="3"/>
        <v>0.1559187276299263</v>
      </c>
      <c r="AA7" s="3">
        <f t="shared" si="2"/>
        <v>0.16989749562606193</v>
      </c>
      <c r="AB7" s="3">
        <f t="shared" si="2"/>
        <v>0.17572286320489802</v>
      </c>
      <c r="AC7" s="3">
        <f t="shared" si="2"/>
        <v>0.17476888982665537</v>
      </c>
      <c r="AD7" s="3">
        <f t="shared" si="2"/>
        <v>0.23102068499626963</v>
      </c>
      <c r="AE7" s="3">
        <f t="shared" si="2"/>
        <v>0.23712386402626398</v>
      </c>
      <c r="AF7" s="3">
        <f t="shared" si="2"/>
        <v>0.25791582798894147</v>
      </c>
      <c r="AG7" s="3">
        <f t="shared" si="2"/>
        <v>0.213961503889021</v>
      </c>
      <c r="AH7" s="3">
        <f t="shared" si="2"/>
        <v>0.22042317792729382</v>
      </c>
      <c r="AI7" s="3">
        <f t="shared" si="4"/>
        <v>0.23436704507299538</v>
      </c>
    </row>
    <row r="8" spans="1:35" ht="13.5">
      <c r="A8" s="1" t="s">
        <v>17</v>
      </c>
      <c r="B8" s="2">
        <v>609</v>
      </c>
      <c r="C8" s="2">
        <v>674</v>
      </c>
      <c r="D8" s="2">
        <v>760</v>
      </c>
      <c r="E8" s="2">
        <v>693</v>
      </c>
      <c r="F8" s="2">
        <v>821</v>
      </c>
      <c r="G8" s="2">
        <v>857</v>
      </c>
      <c r="H8" s="2">
        <v>881</v>
      </c>
      <c r="I8" s="2">
        <v>974</v>
      </c>
      <c r="J8" s="2">
        <v>1350</v>
      </c>
      <c r="K8" s="2">
        <v>1455</v>
      </c>
      <c r="M8" t="s">
        <v>7</v>
      </c>
      <c r="N8" s="3">
        <f t="shared" si="0"/>
        <v>13.612366734594387</v>
      </c>
      <c r="O8" s="3">
        <f aca="true" t="shared" si="5" ref="O8:W8">(C8/C$9)*100000</f>
        <v>14.942745341477202</v>
      </c>
      <c r="P8" s="3">
        <f t="shared" si="5"/>
        <v>16.70775822554814</v>
      </c>
      <c r="Q8" s="3">
        <f t="shared" si="5"/>
        <v>15.114490630760628</v>
      </c>
      <c r="R8" s="3">
        <f t="shared" si="5"/>
        <v>17.810165330831957</v>
      </c>
      <c r="S8" s="3">
        <f t="shared" si="5"/>
        <v>18.481478086940584</v>
      </c>
      <c r="T8" s="3">
        <f t="shared" si="5"/>
        <v>18.906403004251043</v>
      </c>
      <c r="U8" s="3">
        <f t="shared" si="5"/>
        <v>20.8366135668175</v>
      </c>
      <c r="V8" s="3">
        <f t="shared" si="5"/>
        <v>28.809913683364538</v>
      </c>
      <c r="W8" s="3">
        <f t="shared" si="5"/>
        <v>30.95005172168437</v>
      </c>
      <c r="Y8" t="s">
        <v>7</v>
      </c>
      <c r="Z8" s="3">
        <f t="shared" si="3"/>
        <v>14.277556038035794</v>
      </c>
      <c r="AA8" s="3">
        <f t="shared" si="2"/>
        <v>15.087623433873242</v>
      </c>
      <c r="AB8" s="3">
        <f t="shared" si="2"/>
        <v>15.588331399261989</v>
      </c>
      <c r="AC8" s="3">
        <f t="shared" si="2"/>
        <v>16.54413806238024</v>
      </c>
      <c r="AD8" s="3">
        <f t="shared" si="2"/>
        <v>17.13537801617772</v>
      </c>
      <c r="AE8" s="3">
        <f t="shared" si="2"/>
        <v>18.399348807341195</v>
      </c>
      <c r="AF8" s="3">
        <f t="shared" si="2"/>
        <v>19.408164886003046</v>
      </c>
      <c r="AG8" s="3">
        <f t="shared" si="2"/>
        <v>22.850976751477692</v>
      </c>
      <c r="AH8" s="3">
        <f t="shared" si="2"/>
        <v>26.865526323955468</v>
      </c>
      <c r="AI8" s="3">
        <f t="shared" si="4"/>
        <v>29.879982702524455</v>
      </c>
    </row>
    <row r="9" spans="2:26" ht="12.75">
      <c r="B9">
        <f>Census_Pop_Ests!B2</f>
        <v>4473873</v>
      </c>
      <c r="C9">
        <f>Census_Pop_Ests!C2</f>
        <v>4510550</v>
      </c>
      <c r="D9">
        <f>Census_Pop_Ests!D2</f>
        <v>4548785</v>
      </c>
      <c r="E9">
        <f>Census_Pop_Ests!E2</f>
        <v>4585004</v>
      </c>
      <c r="F9">
        <f>Census_Pop_Ests!F2</f>
        <v>4609727</v>
      </c>
      <c r="G9">
        <f>Census_Pop_Ests!G2</f>
        <v>4637075</v>
      </c>
      <c r="H9">
        <f>Census_Pop_Ests!H2</f>
        <v>4659797</v>
      </c>
      <c r="I9">
        <f>Census_Pop_Ests!I2</f>
        <v>4674464</v>
      </c>
      <c r="J9">
        <f>Census_Pop_Ests!J2</f>
        <v>4685887</v>
      </c>
      <c r="K9">
        <f>Census_Pop_Ests!K2</f>
        <v>4701123</v>
      </c>
      <c r="N9" s="2"/>
      <c r="O9" s="2"/>
      <c r="P9" s="2"/>
      <c r="Q9" s="2"/>
      <c r="R9" s="2"/>
      <c r="S9" s="2"/>
      <c r="T9" s="2"/>
      <c r="U9" s="2"/>
      <c r="V9" s="2"/>
      <c r="W9" s="2"/>
      <c r="Z9" s="2"/>
    </row>
    <row r="10" spans="1:35" ht="13.5">
      <c r="A10" s="1" t="s">
        <v>4</v>
      </c>
      <c r="M10" t="s">
        <v>4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4</v>
      </c>
      <c r="Z10">
        <v>1990</v>
      </c>
      <c r="AA10">
        <v>1991</v>
      </c>
      <c r="AB10">
        <v>1992</v>
      </c>
      <c r="AC10">
        <v>1993</v>
      </c>
      <c r="AD10">
        <v>1994</v>
      </c>
      <c r="AE10">
        <v>1995</v>
      </c>
      <c r="AF10">
        <v>1996</v>
      </c>
      <c r="AG10">
        <v>1997</v>
      </c>
      <c r="AH10">
        <v>1998</v>
      </c>
      <c r="AI10">
        <v>1999</v>
      </c>
    </row>
    <row r="11" spans="1:35" ht="13.5">
      <c r="A11" s="1" t="s">
        <v>1</v>
      </c>
      <c r="B11">
        <v>89</v>
      </c>
      <c r="C11">
        <v>106</v>
      </c>
      <c r="D11">
        <v>109</v>
      </c>
      <c r="E11">
        <v>139</v>
      </c>
      <c r="F11">
        <v>206</v>
      </c>
      <c r="G11">
        <v>246</v>
      </c>
      <c r="H11">
        <v>269</v>
      </c>
      <c r="I11">
        <v>373</v>
      </c>
      <c r="J11">
        <v>378</v>
      </c>
      <c r="K11">
        <v>426</v>
      </c>
      <c r="M11" s="1" t="s">
        <v>1</v>
      </c>
      <c r="N11" s="3">
        <f aca="true" t="shared" si="6" ref="N11:N17">(B11/B$18)*100000</f>
        <v>36.576895731188586</v>
      </c>
      <c r="O11" s="3">
        <f aca="true" t="shared" si="7" ref="O11:O16">(C11/C$18)*100000</f>
        <v>42.43496641232375</v>
      </c>
      <c r="P11" s="3">
        <f aca="true" t="shared" si="8" ref="P11:P16">(D11/D$18)*100000</f>
        <v>42.61308104304312</v>
      </c>
      <c r="Q11" s="3">
        <f aca="true" t="shared" si="9" ref="Q11:Q16">(E11/E$18)*100000</f>
        <v>53.186808141025395</v>
      </c>
      <c r="R11" s="3">
        <f aca="true" t="shared" si="10" ref="R11:R16">(F11/F$18)*100000</f>
        <v>77.10388813198988</v>
      </c>
      <c r="S11" s="3">
        <f aca="true" t="shared" si="11" ref="S11:S16">(G11/G$18)*100000</f>
        <v>90.3637692711758</v>
      </c>
      <c r="T11" s="3">
        <f aca="true" t="shared" si="12" ref="T11:T16">(H11/H$18)*100000</f>
        <v>96.82284299222178</v>
      </c>
      <c r="U11" s="3">
        <f aca="true" t="shared" si="13" ref="U11:U16">(I11/I$18)*100000</f>
        <v>133.02567431177937</v>
      </c>
      <c r="V11" s="3">
        <f aca="true" t="shared" si="14" ref="V11:V16">(J11/J$18)*100000</f>
        <v>134.0002623285559</v>
      </c>
      <c r="W11" s="3">
        <f aca="true" t="shared" si="15" ref="W11:W16">(K11/K$18)*100000</f>
        <v>149.31232212205757</v>
      </c>
      <c r="Y11" s="1" t="s">
        <v>1</v>
      </c>
      <c r="Z11" s="3">
        <f>(N11+O11)/2</f>
        <v>39.505931071756166</v>
      </c>
      <c r="AA11" s="3">
        <f aca="true" t="shared" si="16" ref="AA11:AH17">SUM(N11:P11)/3</f>
        <v>40.541647728851814</v>
      </c>
      <c r="AB11" s="3">
        <f t="shared" si="16"/>
        <v>46.078285198797424</v>
      </c>
      <c r="AC11" s="3">
        <f t="shared" si="16"/>
        <v>57.63459243868613</v>
      </c>
      <c r="AD11" s="3">
        <f t="shared" si="16"/>
        <v>73.55148851473035</v>
      </c>
      <c r="AE11" s="3">
        <f t="shared" si="16"/>
        <v>88.09683346512914</v>
      </c>
      <c r="AF11" s="3">
        <f t="shared" si="16"/>
        <v>106.73742885839232</v>
      </c>
      <c r="AG11" s="3">
        <f t="shared" si="16"/>
        <v>121.28292654418567</v>
      </c>
      <c r="AH11" s="3">
        <f t="shared" si="16"/>
        <v>138.77941958746428</v>
      </c>
      <c r="AI11" s="3">
        <f>SUM(V11:W11)/2</f>
        <v>141.65629222530674</v>
      </c>
    </row>
    <row r="12" spans="1:35" ht="13.5">
      <c r="A12" s="1" t="s">
        <v>10</v>
      </c>
      <c r="B12">
        <v>183</v>
      </c>
      <c r="C12">
        <v>164</v>
      </c>
      <c r="D12">
        <v>180</v>
      </c>
      <c r="E12">
        <v>164</v>
      </c>
      <c r="F12">
        <v>200</v>
      </c>
      <c r="G12">
        <v>222</v>
      </c>
      <c r="H12">
        <v>262</v>
      </c>
      <c r="I12">
        <v>307</v>
      </c>
      <c r="J12">
        <v>359</v>
      </c>
      <c r="K12">
        <v>390</v>
      </c>
      <c r="M12" s="1" t="s">
        <v>10</v>
      </c>
      <c r="N12" s="3">
        <f t="shared" si="6"/>
        <v>75.20867324502822</v>
      </c>
      <c r="O12" s="3">
        <f t="shared" si="7"/>
        <v>65.65409897755751</v>
      </c>
      <c r="P12" s="3">
        <f t="shared" si="8"/>
        <v>70.37022557566755</v>
      </c>
      <c r="Q12" s="3">
        <f t="shared" si="9"/>
        <v>62.75278082826018</v>
      </c>
      <c r="R12" s="3">
        <f t="shared" si="10"/>
        <v>74.8581438174659</v>
      </c>
      <c r="S12" s="3">
        <f t="shared" si="11"/>
        <v>81.54779178130498</v>
      </c>
      <c r="T12" s="3">
        <f t="shared" si="12"/>
        <v>94.3032894571082</v>
      </c>
      <c r="U12" s="3">
        <f t="shared" si="13"/>
        <v>109.48761933972189</v>
      </c>
      <c r="V12" s="3">
        <f t="shared" si="14"/>
        <v>127.26479940727927</v>
      </c>
      <c r="W12" s="3">
        <f t="shared" si="15"/>
        <v>136.6943794075175</v>
      </c>
      <c r="Y12" s="1" t="s">
        <v>10</v>
      </c>
      <c r="Z12" s="3">
        <f aca="true" t="shared" si="17" ref="Z12:Z17">(N12+O12)/2</f>
        <v>70.43138611129287</v>
      </c>
      <c r="AA12" s="3">
        <f t="shared" si="16"/>
        <v>70.41099926608443</v>
      </c>
      <c r="AB12" s="3">
        <f t="shared" si="16"/>
        <v>66.25903512716174</v>
      </c>
      <c r="AC12" s="3">
        <f t="shared" si="16"/>
        <v>69.32705007379788</v>
      </c>
      <c r="AD12" s="3">
        <f t="shared" si="16"/>
        <v>73.05290547567701</v>
      </c>
      <c r="AE12" s="3">
        <f t="shared" si="16"/>
        <v>83.56974168529304</v>
      </c>
      <c r="AF12" s="3">
        <f t="shared" si="16"/>
        <v>95.1129001927117</v>
      </c>
      <c r="AG12" s="3">
        <f t="shared" si="16"/>
        <v>110.35190273470312</v>
      </c>
      <c r="AH12" s="3">
        <f t="shared" si="16"/>
        <v>124.48226605150622</v>
      </c>
      <c r="AI12" s="3">
        <f aca="true" t="shared" si="18" ref="AI12:AI17">SUM(V12:W12)/2</f>
        <v>131.97958940739838</v>
      </c>
    </row>
    <row r="13" spans="1:35" ht="13.5">
      <c r="A13" s="1" t="s">
        <v>2</v>
      </c>
      <c r="B13">
        <v>45</v>
      </c>
      <c r="C13">
        <v>70</v>
      </c>
      <c r="D13">
        <v>74</v>
      </c>
      <c r="E13">
        <v>116</v>
      </c>
      <c r="F13">
        <v>139</v>
      </c>
      <c r="G13">
        <v>165</v>
      </c>
      <c r="H13">
        <v>227</v>
      </c>
      <c r="I13">
        <v>235</v>
      </c>
      <c r="J13" s="2">
        <v>401</v>
      </c>
      <c r="K13" s="2">
        <v>418</v>
      </c>
      <c r="M13" s="1" t="s">
        <v>2</v>
      </c>
      <c r="N13" s="3">
        <f t="shared" si="6"/>
        <v>18.493936043859396</v>
      </c>
      <c r="O13" s="3">
        <f t="shared" si="7"/>
        <v>28.023091027006252</v>
      </c>
      <c r="P13" s="3">
        <f t="shared" si="8"/>
        <v>28.929981625552212</v>
      </c>
      <c r="Q13" s="3">
        <f t="shared" si="9"/>
        <v>44.38611326876939</v>
      </c>
      <c r="R13" s="3">
        <f t="shared" si="10"/>
        <v>52.0264099531388</v>
      </c>
      <c r="S13" s="3">
        <f t="shared" si="11"/>
        <v>60.609845242861816</v>
      </c>
      <c r="T13" s="3">
        <f t="shared" si="12"/>
        <v>81.70552178154031</v>
      </c>
      <c r="U13" s="3">
        <f t="shared" si="13"/>
        <v>83.80974118838647</v>
      </c>
      <c r="V13" s="3">
        <f t="shared" si="14"/>
        <v>142.15371744378547</v>
      </c>
      <c r="W13" s="3">
        <f t="shared" si="15"/>
        <v>146.50833485215978</v>
      </c>
      <c r="Y13" s="1" t="s">
        <v>2</v>
      </c>
      <c r="Z13" s="3">
        <f t="shared" si="17"/>
        <v>23.258513535432826</v>
      </c>
      <c r="AA13" s="3">
        <f t="shared" si="16"/>
        <v>25.149002898805957</v>
      </c>
      <c r="AB13" s="3">
        <f t="shared" si="16"/>
        <v>33.77972864044262</v>
      </c>
      <c r="AC13" s="3">
        <f t="shared" si="16"/>
        <v>41.78083494915347</v>
      </c>
      <c r="AD13" s="3">
        <f t="shared" si="16"/>
        <v>52.34078948825667</v>
      </c>
      <c r="AE13" s="3">
        <f t="shared" si="16"/>
        <v>64.78059232584697</v>
      </c>
      <c r="AF13" s="3">
        <f t="shared" si="16"/>
        <v>75.37503607092953</v>
      </c>
      <c r="AG13" s="3">
        <f t="shared" si="16"/>
        <v>102.55632680457074</v>
      </c>
      <c r="AH13" s="3">
        <f t="shared" si="16"/>
        <v>124.15726449477722</v>
      </c>
      <c r="AI13" s="3">
        <f t="shared" si="18"/>
        <v>144.33102614797264</v>
      </c>
    </row>
    <row r="14" spans="1:35" ht="13.5">
      <c r="A14" s="1" t="s">
        <v>11</v>
      </c>
      <c r="B14">
        <v>118</v>
      </c>
      <c r="C14">
        <v>113</v>
      </c>
      <c r="D14">
        <v>144</v>
      </c>
      <c r="E14">
        <v>121</v>
      </c>
      <c r="F14">
        <v>181</v>
      </c>
      <c r="G14">
        <v>180</v>
      </c>
      <c r="H14">
        <v>205</v>
      </c>
      <c r="I14">
        <v>240</v>
      </c>
      <c r="J14">
        <v>335</v>
      </c>
      <c r="K14">
        <v>359</v>
      </c>
      <c r="M14" s="1" t="s">
        <v>11</v>
      </c>
      <c r="N14" s="3">
        <f t="shared" si="6"/>
        <v>48.49521007056464</v>
      </c>
      <c r="O14" s="3">
        <f t="shared" si="7"/>
        <v>45.23727551502438</v>
      </c>
      <c r="P14" s="3">
        <f t="shared" si="8"/>
        <v>56.29618046053403</v>
      </c>
      <c r="Q14" s="3">
        <f t="shared" si="9"/>
        <v>46.299307806216355</v>
      </c>
      <c r="R14" s="3">
        <f t="shared" si="10"/>
        <v>67.74662015480664</v>
      </c>
      <c r="S14" s="3">
        <f t="shared" si="11"/>
        <v>66.11983117403106</v>
      </c>
      <c r="T14" s="3">
        <f t="shared" si="12"/>
        <v>73.78692495689764</v>
      </c>
      <c r="U14" s="3">
        <f t="shared" si="13"/>
        <v>85.59292717111809</v>
      </c>
      <c r="V14" s="3">
        <f t="shared" si="14"/>
        <v>118.75684624356143</v>
      </c>
      <c r="W14" s="3">
        <f t="shared" si="15"/>
        <v>125.82892873666354</v>
      </c>
      <c r="Y14" s="1" t="s">
        <v>11</v>
      </c>
      <c r="Z14" s="3">
        <f t="shared" si="17"/>
        <v>46.86624279279451</v>
      </c>
      <c r="AA14" s="3">
        <f t="shared" si="16"/>
        <v>50.009555348707686</v>
      </c>
      <c r="AB14" s="3">
        <f t="shared" si="16"/>
        <v>49.27758792725825</v>
      </c>
      <c r="AC14" s="3">
        <f t="shared" si="16"/>
        <v>56.78070280718567</v>
      </c>
      <c r="AD14" s="3">
        <f t="shared" si="16"/>
        <v>60.05525304501801</v>
      </c>
      <c r="AE14" s="3">
        <f t="shared" si="16"/>
        <v>69.2177920952451</v>
      </c>
      <c r="AF14" s="3">
        <f t="shared" si="16"/>
        <v>75.16656110068226</v>
      </c>
      <c r="AG14" s="3">
        <f t="shared" si="16"/>
        <v>92.71223279052572</v>
      </c>
      <c r="AH14" s="3">
        <f t="shared" si="16"/>
        <v>110.05956738378103</v>
      </c>
      <c r="AI14" s="3">
        <f t="shared" si="18"/>
        <v>122.29288749011249</v>
      </c>
    </row>
    <row r="15" spans="1:35" ht="13.5">
      <c r="A15" s="1" t="s">
        <v>3</v>
      </c>
      <c r="B15">
        <v>30</v>
      </c>
      <c r="C15">
        <v>35</v>
      </c>
      <c r="D15">
        <v>47</v>
      </c>
      <c r="E15">
        <v>68</v>
      </c>
      <c r="F15">
        <v>107</v>
      </c>
      <c r="G15">
        <v>102</v>
      </c>
      <c r="H15">
        <v>133</v>
      </c>
      <c r="I15">
        <v>174</v>
      </c>
      <c r="J15">
        <v>251</v>
      </c>
      <c r="K15">
        <v>272</v>
      </c>
      <c r="M15" s="1" t="s">
        <v>3</v>
      </c>
      <c r="N15" s="3">
        <f t="shared" si="6"/>
        <v>12.329290695906264</v>
      </c>
      <c r="O15" s="3">
        <f t="shared" si="7"/>
        <v>14.011545513503126</v>
      </c>
      <c r="P15" s="3">
        <f t="shared" si="8"/>
        <v>18.37444778920208</v>
      </c>
      <c r="Q15" s="3">
        <f t="shared" si="9"/>
        <v>26.01944570927861</v>
      </c>
      <c r="R15" s="3">
        <f t="shared" si="10"/>
        <v>40.04910694234426</v>
      </c>
      <c r="S15" s="3">
        <f t="shared" si="11"/>
        <v>37.46790433195094</v>
      </c>
      <c r="T15" s="3">
        <f t="shared" si="12"/>
        <v>47.871517167157975</v>
      </c>
      <c r="U15" s="3">
        <f t="shared" si="13"/>
        <v>62.05487219906061</v>
      </c>
      <c r="V15" s="3">
        <f t="shared" si="14"/>
        <v>88.979010170549</v>
      </c>
      <c r="W15" s="3">
        <f t="shared" si="15"/>
        <v>95.33556717652502</v>
      </c>
      <c r="Y15" s="1" t="s">
        <v>3</v>
      </c>
      <c r="Z15" s="3">
        <f t="shared" si="17"/>
        <v>13.170418104704694</v>
      </c>
      <c r="AA15" s="3">
        <f t="shared" si="16"/>
        <v>14.905094666203823</v>
      </c>
      <c r="AB15" s="3">
        <f t="shared" si="16"/>
        <v>19.46847967066127</v>
      </c>
      <c r="AC15" s="3">
        <f t="shared" si="16"/>
        <v>28.14766681360832</v>
      </c>
      <c r="AD15" s="3">
        <f t="shared" si="16"/>
        <v>34.51215232785793</v>
      </c>
      <c r="AE15" s="3">
        <f t="shared" si="16"/>
        <v>41.79617614715106</v>
      </c>
      <c r="AF15" s="3">
        <f t="shared" si="16"/>
        <v>49.13143123272317</v>
      </c>
      <c r="AG15" s="3">
        <f t="shared" si="16"/>
        <v>66.3017998455892</v>
      </c>
      <c r="AH15" s="3">
        <f t="shared" si="16"/>
        <v>82.12314984871155</v>
      </c>
      <c r="AI15" s="3">
        <f t="shared" si="18"/>
        <v>92.15728867353701</v>
      </c>
    </row>
    <row r="16" spans="1:35" ht="13.5">
      <c r="A16" s="1" t="s">
        <v>12</v>
      </c>
      <c r="B16">
        <v>0</v>
      </c>
      <c r="C16">
        <v>1</v>
      </c>
      <c r="D16">
        <v>2</v>
      </c>
      <c r="E16">
        <v>5</v>
      </c>
      <c r="F16">
        <v>3</v>
      </c>
      <c r="G16">
        <v>3</v>
      </c>
      <c r="H16">
        <v>2</v>
      </c>
      <c r="I16">
        <v>8</v>
      </c>
      <c r="J16">
        <v>4</v>
      </c>
      <c r="K16">
        <v>9</v>
      </c>
      <c r="M16" s="1" t="s">
        <v>12</v>
      </c>
      <c r="N16" s="3">
        <f t="shared" si="6"/>
        <v>0</v>
      </c>
      <c r="O16" s="3">
        <f t="shared" si="7"/>
        <v>0.400329871814375</v>
      </c>
      <c r="P16" s="3">
        <f t="shared" si="8"/>
        <v>0.7818913952851949</v>
      </c>
      <c r="Q16" s="3">
        <f t="shared" si="9"/>
        <v>1.9131945374469568</v>
      </c>
      <c r="R16" s="3">
        <f t="shared" si="10"/>
        <v>1.1228721572619886</v>
      </c>
      <c r="S16" s="3">
        <f t="shared" si="11"/>
        <v>1.1019971862338511</v>
      </c>
      <c r="T16" s="3">
        <f t="shared" si="12"/>
        <v>0.7198724386038794</v>
      </c>
      <c r="U16" s="3">
        <f t="shared" si="13"/>
        <v>2.853097572370603</v>
      </c>
      <c r="V16" s="3">
        <f t="shared" si="14"/>
        <v>1.4179921939529723</v>
      </c>
      <c r="W16" s="3">
        <f t="shared" si="15"/>
        <v>3.154485678635019</v>
      </c>
      <c r="Y16" s="1" t="s">
        <v>12</v>
      </c>
      <c r="Z16" s="3">
        <f t="shared" si="17"/>
        <v>0.2001649359071875</v>
      </c>
      <c r="AA16" s="3">
        <f t="shared" si="16"/>
        <v>0.39407375569985664</v>
      </c>
      <c r="AB16" s="3">
        <f t="shared" si="16"/>
        <v>1.0318052681821757</v>
      </c>
      <c r="AC16" s="3">
        <f t="shared" si="16"/>
        <v>1.2726526966647134</v>
      </c>
      <c r="AD16" s="3">
        <f t="shared" si="16"/>
        <v>1.3793546269809323</v>
      </c>
      <c r="AE16" s="3">
        <f t="shared" si="16"/>
        <v>0.9815805940332397</v>
      </c>
      <c r="AF16" s="3">
        <f t="shared" si="16"/>
        <v>1.5583223990694446</v>
      </c>
      <c r="AG16" s="3">
        <f t="shared" si="16"/>
        <v>1.6636540683091514</v>
      </c>
      <c r="AH16" s="3">
        <f t="shared" si="16"/>
        <v>2.4751918149861982</v>
      </c>
      <c r="AI16" s="3">
        <f t="shared" si="18"/>
        <v>2.2862389362939957</v>
      </c>
    </row>
    <row r="17" spans="1:35" ht="13.5">
      <c r="A17" s="1" t="s">
        <v>17</v>
      </c>
      <c r="B17" s="2">
        <v>465</v>
      </c>
      <c r="C17" s="2">
        <v>489</v>
      </c>
      <c r="D17" s="2">
        <v>556</v>
      </c>
      <c r="E17" s="2">
        <v>613</v>
      </c>
      <c r="F17" s="2">
        <v>836</v>
      </c>
      <c r="G17" s="2">
        <v>918</v>
      </c>
      <c r="H17" s="2">
        <v>1098</v>
      </c>
      <c r="I17" s="2">
        <v>1337</v>
      </c>
      <c r="J17" s="2">
        <v>1728</v>
      </c>
      <c r="K17" s="2">
        <v>1874</v>
      </c>
      <c r="M17" t="s">
        <v>8</v>
      </c>
      <c r="N17" s="3">
        <f t="shared" si="6"/>
        <v>191.1040057865471</v>
      </c>
      <c r="O17" s="3">
        <f aca="true" t="shared" si="19" ref="O17:W17">(C17/C$18)*100000</f>
        <v>195.7613073172294</v>
      </c>
      <c r="P17" s="3">
        <f t="shared" si="19"/>
        <v>217.36580788928416</v>
      </c>
      <c r="Q17" s="3">
        <f t="shared" si="19"/>
        <v>234.55765029099686</v>
      </c>
      <c r="R17" s="3">
        <f t="shared" si="19"/>
        <v>312.9070411570075</v>
      </c>
      <c r="S17" s="3">
        <f t="shared" si="19"/>
        <v>337.21113898755846</v>
      </c>
      <c r="T17" s="3">
        <f t="shared" si="19"/>
        <v>395.2099687935298</v>
      </c>
      <c r="U17" s="3">
        <f t="shared" si="19"/>
        <v>476.82393178243706</v>
      </c>
      <c r="V17" s="3">
        <f t="shared" si="19"/>
        <v>612.572627787684</v>
      </c>
      <c r="W17" s="3">
        <f t="shared" si="19"/>
        <v>656.8340179735584</v>
      </c>
      <c r="X17" s="3">
        <f>SUM(V17:W17)/2</f>
        <v>634.7033228806213</v>
      </c>
      <c r="Y17" t="s">
        <v>8</v>
      </c>
      <c r="Z17" s="3">
        <f t="shared" si="17"/>
        <v>193.43265655188827</v>
      </c>
      <c r="AA17" s="3">
        <f t="shared" si="16"/>
        <v>201.41037366435356</v>
      </c>
      <c r="AB17" s="3">
        <f t="shared" si="16"/>
        <v>215.89492183250346</v>
      </c>
      <c r="AC17" s="3">
        <f t="shared" si="16"/>
        <v>254.9434997790962</v>
      </c>
      <c r="AD17" s="3">
        <f t="shared" si="16"/>
        <v>294.89194347852094</v>
      </c>
      <c r="AE17" s="3">
        <f t="shared" si="16"/>
        <v>348.44271631269856</v>
      </c>
      <c r="AF17" s="3">
        <f t="shared" si="16"/>
        <v>403.0816798545084</v>
      </c>
      <c r="AG17" s="3">
        <f t="shared" si="16"/>
        <v>494.8688427878836</v>
      </c>
      <c r="AH17" s="3">
        <f t="shared" si="16"/>
        <v>582.0768591812265</v>
      </c>
      <c r="AI17" s="3">
        <f t="shared" si="18"/>
        <v>634.7033228806213</v>
      </c>
    </row>
    <row r="18" spans="2:35" ht="12.75">
      <c r="B18">
        <f>Census_Pop_Ests!B3</f>
        <v>243323</v>
      </c>
      <c r="C18">
        <f>Census_Pop_Ests!C3</f>
        <v>249794</v>
      </c>
      <c r="D18">
        <f>Census_Pop_Ests!D3</f>
        <v>255790</v>
      </c>
      <c r="E18">
        <f>Census_Pop_Ests!E3</f>
        <v>261343</v>
      </c>
      <c r="F18">
        <f>Census_Pop_Ests!F3</f>
        <v>267172</v>
      </c>
      <c r="G18">
        <f>Census_Pop_Ests!G3</f>
        <v>272233</v>
      </c>
      <c r="H18">
        <f>Census_Pop_Ests!H3</f>
        <v>277827</v>
      </c>
      <c r="I18">
        <f>Census_Pop_Ests!I3</f>
        <v>280397</v>
      </c>
      <c r="J18">
        <f>Census_Pop_Ests!J3</f>
        <v>282089</v>
      </c>
      <c r="K18">
        <f>Census_Pop_Ests!K3</f>
        <v>285308</v>
      </c>
      <c r="N18" s="3"/>
      <c r="O18" s="3"/>
      <c r="P18" s="3"/>
      <c r="Q18" s="3"/>
      <c r="R18" s="3"/>
      <c r="S18" s="3"/>
      <c r="T18" s="3"/>
      <c r="U18" s="3"/>
      <c r="V18" s="3"/>
      <c r="W18" s="3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1" t="s">
        <v>26</v>
      </c>
      <c r="M19" t="s">
        <v>5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5</v>
      </c>
      <c r="Z19">
        <v>1990</v>
      </c>
      <c r="AA19">
        <v>1991</v>
      </c>
      <c r="AB19">
        <v>1992</v>
      </c>
      <c r="AC19">
        <v>1993</v>
      </c>
      <c r="AD19">
        <v>1994</v>
      </c>
      <c r="AE19">
        <v>1995</v>
      </c>
      <c r="AF19">
        <v>1996</v>
      </c>
      <c r="AG19">
        <v>1997</v>
      </c>
      <c r="AH19">
        <v>1998</v>
      </c>
      <c r="AI19">
        <v>1999</v>
      </c>
    </row>
    <row r="20" spans="1:35" ht="13.5">
      <c r="A20" s="1" t="s">
        <v>1</v>
      </c>
      <c r="B20">
        <v>11</v>
      </c>
      <c r="C20">
        <v>15</v>
      </c>
      <c r="D20">
        <v>23</v>
      </c>
      <c r="E20">
        <v>16</v>
      </c>
      <c r="F20">
        <v>34</v>
      </c>
      <c r="G20">
        <v>33</v>
      </c>
      <c r="H20">
        <v>48</v>
      </c>
      <c r="I20">
        <v>36</v>
      </c>
      <c r="J20">
        <v>63</v>
      </c>
      <c r="K20">
        <v>48</v>
      </c>
      <c r="M20" s="1" t="s">
        <v>1</v>
      </c>
      <c r="N20" s="3">
        <f aca="true" t="shared" si="20" ref="N20:N26">(B20/B$27)*100000</f>
        <v>11.707234006321906</v>
      </c>
      <c r="O20" s="3">
        <f aca="true" t="shared" si="21" ref="O20:W25">(C20/C$27)*100000</f>
        <v>15.347780710909202</v>
      </c>
      <c r="P20" s="3">
        <f t="shared" si="21"/>
        <v>22.64336697021905</v>
      </c>
      <c r="Q20" s="3">
        <f t="shared" si="21"/>
        <v>15.081818867355404</v>
      </c>
      <c r="R20" s="3">
        <f t="shared" si="21"/>
        <v>30.385900941962927</v>
      </c>
      <c r="S20" s="3">
        <f t="shared" si="21"/>
        <v>28.109028960817717</v>
      </c>
      <c r="T20" s="3">
        <f t="shared" si="21"/>
        <v>39.20703766326055</v>
      </c>
      <c r="U20" s="3">
        <f t="shared" si="21"/>
        <v>28.04022214087096</v>
      </c>
      <c r="V20" s="3">
        <f t="shared" si="21"/>
        <v>46.85268919562113</v>
      </c>
      <c r="W20" s="3">
        <f t="shared" si="21"/>
        <v>34.22825970692053</v>
      </c>
      <c r="Y20" s="1" t="s">
        <v>1</v>
      </c>
      <c r="Z20" s="3">
        <f>(N20+O20)/2</f>
        <v>13.527507358615555</v>
      </c>
      <c r="AA20" s="3">
        <f aca="true" t="shared" si="22" ref="AA20:AH26">SUM(N20:P20)/3</f>
        <v>16.56612722915005</v>
      </c>
      <c r="AB20" s="3">
        <f t="shared" si="22"/>
        <v>17.690988849494552</v>
      </c>
      <c r="AC20" s="3">
        <f t="shared" si="22"/>
        <v>22.703695593179123</v>
      </c>
      <c r="AD20" s="3">
        <f t="shared" si="22"/>
        <v>24.525582923378682</v>
      </c>
      <c r="AE20" s="3">
        <f t="shared" si="22"/>
        <v>32.56732252201373</v>
      </c>
      <c r="AF20" s="3">
        <f t="shared" si="22"/>
        <v>31.785429588316408</v>
      </c>
      <c r="AG20" s="3">
        <f t="shared" si="22"/>
        <v>38.03331633325089</v>
      </c>
      <c r="AH20" s="3">
        <f t="shared" si="22"/>
        <v>36.37372368113754</v>
      </c>
      <c r="AI20" s="3">
        <f>SUM(V20:W20)/2</f>
        <v>40.54047445127083</v>
      </c>
    </row>
    <row r="21" spans="1:35" ht="13.5">
      <c r="A21" s="1" t="s">
        <v>10</v>
      </c>
      <c r="B21">
        <v>12</v>
      </c>
      <c r="C21">
        <v>19</v>
      </c>
      <c r="D21">
        <v>11</v>
      </c>
      <c r="E21">
        <v>16</v>
      </c>
      <c r="F21">
        <v>17</v>
      </c>
      <c r="G21">
        <v>22</v>
      </c>
      <c r="H21">
        <v>21</v>
      </c>
      <c r="I21">
        <v>27</v>
      </c>
      <c r="J21">
        <v>34</v>
      </c>
      <c r="K21">
        <v>38</v>
      </c>
      <c r="M21" s="1" t="s">
        <v>10</v>
      </c>
      <c r="N21" s="3">
        <f t="shared" si="20"/>
        <v>12.771528006896625</v>
      </c>
      <c r="O21" s="3">
        <f t="shared" si="21"/>
        <v>19.440522233818324</v>
      </c>
      <c r="P21" s="3">
        <f t="shared" si="21"/>
        <v>10.829436377061285</v>
      </c>
      <c r="Q21" s="3">
        <f t="shared" si="21"/>
        <v>15.081818867355404</v>
      </c>
      <c r="R21" s="3">
        <f t="shared" si="21"/>
        <v>15.192950470981463</v>
      </c>
      <c r="S21" s="3">
        <f t="shared" si="21"/>
        <v>18.739352640545146</v>
      </c>
      <c r="T21" s="3">
        <f t="shared" si="21"/>
        <v>17.153078977676493</v>
      </c>
      <c r="U21" s="3">
        <f t="shared" si="21"/>
        <v>21.03016660565322</v>
      </c>
      <c r="V21" s="3">
        <f t="shared" si="21"/>
        <v>25.2855782960495</v>
      </c>
      <c r="W21" s="3">
        <f t="shared" si="21"/>
        <v>27.097372267978752</v>
      </c>
      <c r="Y21" s="1" t="s">
        <v>10</v>
      </c>
      <c r="Z21" s="3">
        <f aca="true" t="shared" si="23" ref="Z21:Z26">(N21+O21)/2</f>
        <v>16.106025120357476</v>
      </c>
      <c r="AA21" s="3">
        <f t="shared" si="22"/>
        <v>14.347162205925413</v>
      </c>
      <c r="AB21" s="3">
        <f t="shared" si="22"/>
        <v>15.117259159411672</v>
      </c>
      <c r="AC21" s="3">
        <f t="shared" si="22"/>
        <v>13.701401905132718</v>
      </c>
      <c r="AD21" s="3">
        <f t="shared" si="22"/>
        <v>16.33804065962734</v>
      </c>
      <c r="AE21" s="3">
        <f t="shared" si="22"/>
        <v>17.028460696401034</v>
      </c>
      <c r="AF21" s="3">
        <f t="shared" si="22"/>
        <v>18.974199407958285</v>
      </c>
      <c r="AG21" s="3">
        <f t="shared" si="22"/>
        <v>21.156274626459737</v>
      </c>
      <c r="AH21" s="3">
        <f t="shared" si="22"/>
        <v>24.47103905656049</v>
      </c>
      <c r="AI21" s="3">
        <f aca="true" t="shared" si="24" ref="AI21:AI26">SUM(V21:W21)/2</f>
        <v>26.191475282014125</v>
      </c>
    </row>
    <row r="22" spans="1:35" ht="13.5">
      <c r="A22" s="1" t="s">
        <v>2</v>
      </c>
      <c r="B22">
        <v>7</v>
      </c>
      <c r="C22">
        <v>10</v>
      </c>
      <c r="D22">
        <v>9</v>
      </c>
      <c r="E22">
        <v>13</v>
      </c>
      <c r="F22">
        <v>21</v>
      </c>
      <c r="G22">
        <v>25</v>
      </c>
      <c r="H22">
        <v>24</v>
      </c>
      <c r="I22">
        <v>33</v>
      </c>
      <c r="J22">
        <v>26</v>
      </c>
      <c r="K22">
        <v>32</v>
      </c>
      <c r="M22" s="1" t="s">
        <v>2</v>
      </c>
      <c r="N22" s="3">
        <f t="shared" si="20"/>
        <v>7.450058004023032</v>
      </c>
      <c r="O22" s="3">
        <f t="shared" si="21"/>
        <v>10.231853807272802</v>
      </c>
      <c r="P22" s="3">
        <f t="shared" si="21"/>
        <v>8.860447944868323</v>
      </c>
      <c r="Q22" s="3">
        <f t="shared" si="21"/>
        <v>12.253977829726264</v>
      </c>
      <c r="R22" s="3">
        <f t="shared" si="21"/>
        <v>18.767762346506515</v>
      </c>
      <c r="S22" s="3">
        <f t="shared" si="21"/>
        <v>21.294718909710394</v>
      </c>
      <c r="T22" s="3">
        <f t="shared" si="21"/>
        <v>19.603518831630275</v>
      </c>
      <c r="U22" s="3">
        <f t="shared" si="21"/>
        <v>25.703536962465048</v>
      </c>
      <c r="V22" s="3">
        <f t="shared" si="21"/>
        <v>19.33603046168491</v>
      </c>
      <c r="W22" s="3">
        <f t="shared" si="21"/>
        <v>22.818839804613685</v>
      </c>
      <c r="Y22" s="1" t="s">
        <v>2</v>
      </c>
      <c r="Z22" s="3">
        <f t="shared" si="23"/>
        <v>8.840955905647917</v>
      </c>
      <c r="AA22" s="3">
        <f t="shared" si="22"/>
        <v>8.847453252054718</v>
      </c>
      <c r="AB22" s="3">
        <f t="shared" si="22"/>
        <v>10.448759860622463</v>
      </c>
      <c r="AC22" s="3">
        <f t="shared" si="22"/>
        <v>13.294062707033701</v>
      </c>
      <c r="AD22" s="3">
        <f t="shared" si="22"/>
        <v>17.43881969531439</v>
      </c>
      <c r="AE22" s="3">
        <f t="shared" si="22"/>
        <v>19.888666695949063</v>
      </c>
      <c r="AF22" s="3">
        <f t="shared" si="22"/>
        <v>22.200591567935238</v>
      </c>
      <c r="AG22" s="3">
        <f t="shared" si="22"/>
        <v>21.54769541859341</v>
      </c>
      <c r="AH22" s="3">
        <f t="shared" si="22"/>
        <v>22.619469076254546</v>
      </c>
      <c r="AI22" s="3">
        <f t="shared" si="24"/>
        <v>21.077435133149297</v>
      </c>
    </row>
    <row r="23" spans="1:35" ht="13.5">
      <c r="A23" s="1" t="s">
        <v>11</v>
      </c>
      <c r="B23">
        <v>13</v>
      </c>
      <c r="C23">
        <v>7</v>
      </c>
      <c r="D23">
        <v>8</v>
      </c>
      <c r="E23">
        <v>10</v>
      </c>
      <c r="F23">
        <v>13</v>
      </c>
      <c r="G23">
        <v>10</v>
      </c>
      <c r="H23">
        <v>20</v>
      </c>
      <c r="I23">
        <v>19</v>
      </c>
      <c r="J23">
        <v>22</v>
      </c>
      <c r="K23">
        <v>30</v>
      </c>
      <c r="M23" s="1" t="s">
        <v>11</v>
      </c>
      <c r="N23" s="3">
        <f t="shared" si="20"/>
        <v>13.835822007471343</v>
      </c>
      <c r="O23" s="3">
        <f t="shared" si="21"/>
        <v>7.1622976650909616</v>
      </c>
      <c r="P23" s="3">
        <f t="shared" si="21"/>
        <v>7.875953728771844</v>
      </c>
      <c r="Q23" s="3">
        <f t="shared" si="21"/>
        <v>9.426136792097127</v>
      </c>
      <c r="R23" s="3">
        <f t="shared" si="21"/>
        <v>11.618138595456415</v>
      </c>
      <c r="S23" s="3">
        <f t="shared" si="21"/>
        <v>8.517887563884157</v>
      </c>
      <c r="T23" s="3">
        <f t="shared" si="21"/>
        <v>16.336265693025233</v>
      </c>
      <c r="U23" s="3">
        <f t="shared" si="21"/>
        <v>14.799006129904118</v>
      </c>
      <c r="V23" s="3">
        <f t="shared" si="21"/>
        <v>16.36125654450262</v>
      </c>
      <c r="W23" s="3">
        <f t="shared" si="21"/>
        <v>21.39266231682533</v>
      </c>
      <c r="Y23" s="1" t="s">
        <v>11</v>
      </c>
      <c r="Z23" s="3">
        <f t="shared" si="23"/>
        <v>10.499059836281152</v>
      </c>
      <c r="AA23" s="3">
        <f t="shared" si="22"/>
        <v>9.624691133778049</v>
      </c>
      <c r="AB23" s="3">
        <f t="shared" si="22"/>
        <v>8.154796061986644</v>
      </c>
      <c r="AC23" s="3">
        <f t="shared" si="22"/>
        <v>9.640076372108462</v>
      </c>
      <c r="AD23" s="3">
        <f t="shared" si="22"/>
        <v>9.8540543171459</v>
      </c>
      <c r="AE23" s="3">
        <f t="shared" si="22"/>
        <v>12.157430617455269</v>
      </c>
      <c r="AF23" s="3">
        <f t="shared" si="22"/>
        <v>13.217719795604504</v>
      </c>
      <c r="AG23" s="3">
        <f t="shared" si="22"/>
        <v>15.832176122477323</v>
      </c>
      <c r="AH23" s="3">
        <f t="shared" si="22"/>
        <v>17.517641663744023</v>
      </c>
      <c r="AI23" s="3">
        <f t="shared" si="24"/>
        <v>18.876959430663973</v>
      </c>
    </row>
    <row r="24" spans="1:35" ht="13.5">
      <c r="A24" s="1" t="s">
        <v>3</v>
      </c>
      <c r="B24">
        <v>4</v>
      </c>
      <c r="C24">
        <v>4</v>
      </c>
      <c r="D24">
        <v>4</v>
      </c>
      <c r="E24">
        <v>11</v>
      </c>
      <c r="F24">
        <v>11</v>
      </c>
      <c r="G24">
        <v>13</v>
      </c>
      <c r="H24">
        <v>24</v>
      </c>
      <c r="I24">
        <v>13</v>
      </c>
      <c r="J24">
        <v>29</v>
      </c>
      <c r="K24">
        <v>23</v>
      </c>
      <c r="M24" s="1" t="s">
        <v>3</v>
      </c>
      <c r="N24" s="3">
        <f t="shared" si="20"/>
        <v>4.257176002298874</v>
      </c>
      <c r="O24" s="3">
        <f t="shared" si="21"/>
        <v>4.092741522909121</v>
      </c>
      <c r="P24" s="3">
        <f t="shared" si="21"/>
        <v>3.937976864385922</v>
      </c>
      <c r="Q24" s="3">
        <f t="shared" si="21"/>
        <v>10.368750471306841</v>
      </c>
      <c r="R24" s="3">
        <f t="shared" si="21"/>
        <v>9.83073265769389</v>
      </c>
      <c r="S24" s="3">
        <f t="shared" si="21"/>
        <v>11.073253833049405</v>
      </c>
      <c r="T24" s="3">
        <f t="shared" si="21"/>
        <v>19.603518831630275</v>
      </c>
      <c r="U24" s="3">
        <f t="shared" si="21"/>
        <v>10.125635773092291</v>
      </c>
      <c r="V24" s="3">
        <f t="shared" si="21"/>
        <v>21.567110899571635</v>
      </c>
      <c r="W24" s="3">
        <f t="shared" si="21"/>
        <v>16.401041109566084</v>
      </c>
      <c r="Y24" s="1" t="s">
        <v>3</v>
      </c>
      <c r="Z24" s="3">
        <f t="shared" si="23"/>
        <v>4.174958762603998</v>
      </c>
      <c r="AA24" s="3">
        <f t="shared" si="22"/>
        <v>4.095964796531306</v>
      </c>
      <c r="AB24" s="3">
        <f t="shared" si="22"/>
        <v>6.133156286200628</v>
      </c>
      <c r="AC24" s="3">
        <f t="shared" si="22"/>
        <v>8.045819997795551</v>
      </c>
      <c r="AD24" s="3">
        <f t="shared" si="22"/>
        <v>10.424245654016714</v>
      </c>
      <c r="AE24" s="3">
        <f t="shared" si="22"/>
        <v>13.502501774124523</v>
      </c>
      <c r="AF24" s="3">
        <f t="shared" si="22"/>
        <v>13.600802812590658</v>
      </c>
      <c r="AG24" s="3">
        <f t="shared" si="22"/>
        <v>17.098755168098066</v>
      </c>
      <c r="AH24" s="3">
        <f t="shared" si="22"/>
        <v>16.03126259407667</v>
      </c>
      <c r="AI24" s="3">
        <f t="shared" si="24"/>
        <v>18.98407600456886</v>
      </c>
    </row>
    <row r="25" spans="1:35" ht="13.5">
      <c r="A25" s="1" t="s">
        <v>12</v>
      </c>
      <c r="B25">
        <v>0</v>
      </c>
      <c r="C25">
        <v>0</v>
      </c>
      <c r="D25">
        <v>1</v>
      </c>
      <c r="E25">
        <v>1</v>
      </c>
      <c r="F25">
        <v>0</v>
      </c>
      <c r="G25">
        <v>1</v>
      </c>
      <c r="H25">
        <v>1</v>
      </c>
      <c r="I25">
        <v>3</v>
      </c>
      <c r="J25">
        <v>1</v>
      </c>
      <c r="K25">
        <v>0</v>
      </c>
      <c r="M25" s="1" t="s">
        <v>12</v>
      </c>
      <c r="N25" s="3">
        <f t="shared" si="20"/>
        <v>0</v>
      </c>
      <c r="O25" s="3">
        <f t="shared" si="21"/>
        <v>0</v>
      </c>
      <c r="P25" s="3">
        <f t="shared" si="21"/>
        <v>0.9844942160964805</v>
      </c>
      <c r="Q25" s="3">
        <f t="shared" si="21"/>
        <v>0.9426136792097127</v>
      </c>
      <c r="R25" s="3">
        <f t="shared" si="21"/>
        <v>0</v>
      </c>
      <c r="S25" s="3">
        <f t="shared" si="21"/>
        <v>0.8517887563884156</v>
      </c>
      <c r="T25" s="3">
        <f t="shared" si="21"/>
        <v>0.8168132846512617</v>
      </c>
      <c r="U25" s="3">
        <f t="shared" si="21"/>
        <v>2.3366851784059137</v>
      </c>
      <c r="V25" s="3">
        <f t="shared" si="21"/>
        <v>0.7436934792955735</v>
      </c>
      <c r="W25" s="3">
        <f t="shared" si="21"/>
        <v>0</v>
      </c>
      <c r="Y25" s="1" t="s">
        <v>12</v>
      </c>
      <c r="Z25" s="3">
        <f t="shared" si="23"/>
        <v>0</v>
      </c>
      <c r="AA25" s="3">
        <f t="shared" si="22"/>
        <v>0.32816473869882684</v>
      </c>
      <c r="AB25" s="3">
        <f t="shared" si="22"/>
        <v>0.6423692984353977</v>
      </c>
      <c r="AC25" s="3">
        <f t="shared" si="22"/>
        <v>0.6423692984353977</v>
      </c>
      <c r="AD25" s="3">
        <f t="shared" si="22"/>
        <v>0.5981341451993761</v>
      </c>
      <c r="AE25" s="3">
        <f t="shared" si="22"/>
        <v>0.5562006803465591</v>
      </c>
      <c r="AF25" s="3">
        <f t="shared" si="22"/>
        <v>1.3350957398151972</v>
      </c>
      <c r="AG25" s="3">
        <f t="shared" si="22"/>
        <v>1.2990639807842497</v>
      </c>
      <c r="AH25" s="3">
        <f t="shared" si="22"/>
        <v>1.0267928859004958</v>
      </c>
      <c r="AI25" s="3">
        <f t="shared" si="24"/>
        <v>0.37184673964778675</v>
      </c>
    </row>
    <row r="26" spans="1:35" ht="13.5">
      <c r="A26" s="1" t="s">
        <v>17</v>
      </c>
      <c r="B26">
        <v>47</v>
      </c>
      <c r="C26">
        <v>55</v>
      </c>
      <c r="D26">
        <v>56</v>
      </c>
      <c r="E26">
        <v>67</v>
      </c>
      <c r="F26">
        <v>96</v>
      </c>
      <c r="G26">
        <v>104</v>
      </c>
      <c r="H26">
        <v>138</v>
      </c>
      <c r="I26">
        <v>131</v>
      </c>
      <c r="J26">
        <v>175</v>
      </c>
      <c r="K26">
        <v>171</v>
      </c>
      <c r="M26" t="s">
        <v>9</v>
      </c>
      <c r="N26" s="3">
        <f t="shared" si="20"/>
        <v>50.02181802701178</v>
      </c>
      <c r="O26" s="3">
        <f aca="true" t="shared" si="25" ref="O26:W26">(C26/C$27)*100000</f>
        <v>56.27519594000041</v>
      </c>
      <c r="P26" s="3">
        <f t="shared" si="25"/>
        <v>55.13167610140291</v>
      </c>
      <c r="Q26" s="3">
        <f t="shared" si="25"/>
        <v>63.15511650705076</v>
      </c>
      <c r="R26" s="3">
        <f t="shared" si="25"/>
        <v>85.7954850126012</v>
      </c>
      <c r="S26" s="3">
        <f t="shared" si="25"/>
        <v>88.58603066439524</v>
      </c>
      <c r="T26" s="3">
        <f t="shared" si="25"/>
        <v>112.7202332818741</v>
      </c>
      <c r="U26" s="3">
        <f t="shared" si="25"/>
        <v>102.03525279039154</v>
      </c>
      <c r="V26" s="3">
        <f t="shared" si="25"/>
        <v>130.14635887672534</v>
      </c>
      <c r="W26" s="3">
        <f t="shared" si="25"/>
        <v>121.93817520590439</v>
      </c>
      <c r="Y26" t="s">
        <v>9</v>
      </c>
      <c r="Z26" s="3">
        <f t="shared" si="23"/>
        <v>53.148506983506095</v>
      </c>
      <c r="AA26" s="3">
        <f t="shared" si="22"/>
        <v>53.80956335613837</v>
      </c>
      <c r="AB26" s="3">
        <f t="shared" si="22"/>
        <v>58.18732951615136</v>
      </c>
      <c r="AC26" s="3">
        <f t="shared" si="22"/>
        <v>68.02742587368495</v>
      </c>
      <c r="AD26" s="3">
        <f t="shared" si="22"/>
        <v>79.1788773946824</v>
      </c>
      <c r="AE26" s="3">
        <f t="shared" si="22"/>
        <v>95.70058298629017</v>
      </c>
      <c r="AF26" s="3">
        <f t="shared" si="22"/>
        <v>101.11383891222029</v>
      </c>
      <c r="AG26" s="3">
        <f t="shared" si="22"/>
        <v>114.96728164966366</v>
      </c>
      <c r="AH26" s="3">
        <f t="shared" si="22"/>
        <v>118.03992895767375</v>
      </c>
      <c r="AI26" s="3">
        <f t="shared" si="24"/>
        <v>126.04226704131486</v>
      </c>
    </row>
    <row r="27" spans="2:35" ht="12.75">
      <c r="B27">
        <f>Census_Pop_Ests!B4</f>
        <v>93959</v>
      </c>
      <c r="C27">
        <f>Census_Pop_Ests!C4</f>
        <v>97734</v>
      </c>
      <c r="D27">
        <f>Census_Pop_Ests!D4</f>
        <v>101575</v>
      </c>
      <c r="E27">
        <f>Census_Pop_Ests!E4</f>
        <v>106088</v>
      </c>
      <c r="F27">
        <f>Census_Pop_Ests!F4</f>
        <v>111894</v>
      </c>
      <c r="G27">
        <f>Census_Pop_Ests!G4</f>
        <v>117400</v>
      </c>
      <c r="H27">
        <f>Census_Pop_Ests!H4</f>
        <v>122427</v>
      </c>
      <c r="I27">
        <f>Census_Pop_Ests!I4</f>
        <v>128387</v>
      </c>
      <c r="J27">
        <f>Census_Pop_Ests!J4</f>
        <v>134464</v>
      </c>
      <c r="K27">
        <f>Census_Pop_Ests!K4</f>
        <v>140235</v>
      </c>
      <c r="N27" s="3"/>
      <c r="O27" s="3"/>
      <c r="P27" s="3"/>
      <c r="Q27" s="3"/>
      <c r="R27" s="3"/>
      <c r="S27" s="3"/>
      <c r="T27" s="3"/>
      <c r="U27" s="3"/>
      <c r="V27" s="3"/>
      <c r="W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5">
      <c r="A28" s="1" t="s">
        <v>27</v>
      </c>
      <c r="M28" t="s">
        <v>30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30</v>
      </c>
      <c r="Z28">
        <v>1990</v>
      </c>
      <c r="AA28">
        <v>1991</v>
      </c>
      <c r="AB28">
        <v>1992</v>
      </c>
      <c r="AC28">
        <v>1993</v>
      </c>
      <c r="AD28">
        <v>1994</v>
      </c>
      <c r="AE28">
        <v>1995</v>
      </c>
      <c r="AF28">
        <v>1996</v>
      </c>
      <c r="AG28">
        <v>1997</v>
      </c>
      <c r="AH28">
        <v>1998</v>
      </c>
      <c r="AI28">
        <v>1999</v>
      </c>
    </row>
    <row r="29" spans="1:35" ht="13.5">
      <c r="A29" s="1" t="s">
        <v>1</v>
      </c>
      <c r="B29">
        <v>9</v>
      </c>
      <c r="C29">
        <v>13</v>
      </c>
      <c r="D29">
        <v>16</v>
      </c>
      <c r="E29">
        <v>19</v>
      </c>
      <c r="F29">
        <v>22</v>
      </c>
      <c r="G29">
        <v>23</v>
      </c>
      <c r="H29">
        <v>19</v>
      </c>
      <c r="I29">
        <v>27</v>
      </c>
      <c r="J29">
        <v>32</v>
      </c>
      <c r="K29">
        <v>36</v>
      </c>
      <c r="M29" s="1" t="s">
        <v>1</v>
      </c>
      <c r="N29" s="3">
        <f>(B29/B$36)*100000</f>
        <v>23.630730452134642</v>
      </c>
      <c r="O29" s="3">
        <f aca="true" t="shared" si="26" ref="O29:W35">(C29/C$36)*100000</f>
        <v>33.37269600041074</v>
      </c>
      <c r="P29" s="3">
        <f t="shared" si="26"/>
        <v>40.496076942546196</v>
      </c>
      <c r="Q29" s="3">
        <f t="shared" si="26"/>
        <v>47.16981132075472</v>
      </c>
      <c r="R29" s="3">
        <f t="shared" si="26"/>
        <v>53.57882175300163</v>
      </c>
      <c r="S29" s="3">
        <f t="shared" si="26"/>
        <v>55.223414727844606</v>
      </c>
      <c r="T29" s="3">
        <f t="shared" si="26"/>
        <v>44.82506428857905</v>
      </c>
      <c r="U29" s="3">
        <f t="shared" si="26"/>
        <v>63.00903129448554</v>
      </c>
      <c r="V29" s="3">
        <f t="shared" si="26"/>
        <v>74.41860465116278</v>
      </c>
      <c r="W29" s="3">
        <f t="shared" si="26"/>
        <v>82.69398630955116</v>
      </c>
      <c r="Y29" s="1" t="s">
        <v>1</v>
      </c>
      <c r="Z29" s="3">
        <f>(N29+O29)/2</f>
        <v>28.50171322627269</v>
      </c>
      <c r="AA29" s="3">
        <f aca="true" t="shared" si="27" ref="AA29:AH35">SUM(N29:P29)/3</f>
        <v>32.499834465030524</v>
      </c>
      <c r="AB29" s="3">
        <f t="shared" si="27"/>
        <v>40.346194754570554</v>
      </c>
      <c r="AC29" s="3">
        <f t="shared" si="27"/>
        <v>47.08157000543418</v>
      </c>
      <c r="AD29" s="3">
        <f t="shared" si="27"/>
        <v>51.99068260053365</v>
      </c>
      <c r="AE29" s="3">
        <f t="shared" si="27"/>
        <v>51.2091002564751</v>
      </c>
      <c r="AF29" s="3">
        <f t="shared" si="27"/>
        <v>54.352503436969734</v>
      </c>
      <c r="AG29" s="3">
        <f t="shared" si="27"/>
        <v>60.750900078075794</v>
      </c>
      <c r="AH29" s="3">
        <f t="shared" si="27"/>
        <v>73.3738740850665</v>
      </c>
      <c r="AI29" s="3">
        <f>SUM(V29:W29)/2</f>
        <v>78.55629548035697</v>
      </c>
    </row>
    <row r="30" spans="1:35" ht="13.5">
      <c r="A30" s="1" t="s">
        <v>10</v>
      </c>
      <c r="B30">
        <v>9</v>
      </c>
      <c r="C30">
        <v>23</v>
      </c>
      <c r="D30">
        <v>12</v>
      </c>
      <c r="E30">
        <v>15</v>
      </c>
      <c r="F30">
        <v>19</v>
      </c>
      <c r="G30">
        <v>18</v>
      </c>
      <c r="H30">
        <v>19</v>
      </c>
      <c r="I30">
        <v>12</v>
      </c>
      <c r="J30">
        <v>20</v>
      </c>
      <c r="K30">
        <v>24</v>
      </c>
      <c r="M30" s="1" t="s">
        <v>10</v>
      </c>
      <c r="N30" s="3">
        <f aca="true" t="shared" si="28" ref="N30:N35">(B30/B$36)*100000</f>
        <v>23.630730452134642</v>
      </c>
      <c r="O30" s="3">
        <f t="shared" si="26"/>
        <v>59.04400061611131</v>
      </c>
      <c r="P30" s="3">
        <f t="shared" si="26"/>
        <v>30.372057706909644</v>
      </c>
      <c r="Q30" s="3">
        <f t="shared" si="26"/>
        <v>37.23932472691162</v>
      </c>
      <c r="R30" s="3">
        <f t="shared" si="26"/>
        <v>46.272618786683225</v>
      </c>
      <c r="S30" s="3">
        <f t="shared" si="26"/>
        <v>43.21832456961752</v>
      </c>
      <c r="T30" s="3">
        <f t="shared" si="26"/>
        <v>44.82506428857905</v>
      </c>
      <c r="U30" s="3">
        <f t="shared" si="26"/>
        <v>28.004013908660244</v>
      </c>
      <c r="V30" s="3">
        <f t="shared" si="26"/>
        <v>46.51162790697675</v>
      </c>
      <c r="W30" s="3">
        <f t="shared" si="26"/>
        <v>55.129324206367436</v>
      </c>
      <c r="Y30" s="1" t="s">
        <v>10</v>
      </c>
      <c r="Z30" s="3">
        <f aca="true" t="shared" si="29" ref="Z30:Z35">(N30+O30)/2</f>
        <v>41.33736553412298</v>
      </c>
      <c r="AA30" s="3">
        <f t="shared" si="27"/>
        <v>37.682262925051866</v>
      </c>
      <c r="AB30" s="3">
        <f t="shared" si="27"/>
        <v>42.21846101664419</v>
      </c>
      <c r="AC30" s="3">
        <f t="shared" si="27"/>
        <v>37.961333740168165</v>
      </c>
      <c r="AD30" s="3">
        <f t="shared" si="27"/>
        <v>42.243422694404124</v>
      </c>
      <c r="AE30" s="3">
        <f t="shared" si="27"/>
        <v>44.772002548293266</v>
      </c>
      <c r="AF30" s="3">
        <f t="shared" si="27"/>
        <v>38.68246758895227</v>
      </c>
      <c r="AG30" s="3">
        <f t="shared" si="27"/>
        <v>39.78023536807202</v>
      </c>
      <c r="AH30" s="3">
        <f t="shared" si="27"/>
        <v>43.21498867400148</v>
      </c>
      <c r="AI30" s="3">
        <f aca="true" t="shared" si="30" ref="AI30:AI35">SUM(V30:W30)/2</f>
        <v>50.82047605667209</v>
      </c>
    </row>
    <row r="31" spans="1:35" ht="13.5">
      <c r="A31" s="1" t="s">
        <v>2</v>
      </c>
      <c r="B31">
        <v>1</v>
      </c>
      <c r="C31">
        <v>2</v>
      </c>
      <c r="D31">
        <v>1</v>
      </c>
      <c r="E31">
        <v>7</v>
      </c>
      <c r="F31">
        <v>1</v>
      </c>
      <c r="G31">
        <v>6</v>
      </c>
      <c r="H31">
        <v>5</v>
      </c>
      <c r="I31">
        <v>4</v>
      </c>
      <c r="J31">
        <v>8</v>
      </c>
      <c r="K31">
        <v>8</v>
      </c>
      <c r="M31" s="1" t="s">
        <v>2</v>
      </c>
      <c r="N31" s="3">
        <f t="shared" si="28"/>
        <v>2.6256367169038493</v>
      </c>
      <c r="O31" s="3">
        <f t="shared" si="26"/>
        <v>5.134260923140114</v>
      </c>
      <c r="P31" s="3">
        <f t="shared" si="26"/>
        <v>2.5310048089091373</v>
      </c>
      <c r="Q31" s="3">
        <f t="shared" si="26"/>
        <v>17.37835153922542</v>
      </c>
      <c r="R31" s="3">
        <f t="shared" si="26"/>
        <v>2.4354009887728014</v>
      </c>
      <c r="S31" s="3">
        <f t="shared" si="26"/>
        <v>14.406108189872507</v>
      </c>
      <c r="T31" s="3">
        <f t="shared" si="26"/>
        <v>11.796069549626065</v>
      </c>
      <c r="U31" s="3">
        <f t="shared" si="26"/>
        <v>9.334671302886747</v>
      </c>
      <c r="V31" s="3">
        <f t="shared" si="26"/>
        <v>18.604651162790695</v>
      </c>
      <c r="W31" s="3">
        <f t="shared" si="26"/>
        <v>18.37644140212248</v>
      </c>
      <c r="Y31" s="1" t="s">
        <v>2</v>
      </c>
      <c r="Z31" s="3">
        <f t="shared" si="29"/>
        <v>3.8799488200219816</v>
      </c>
      <c r="AA31" s="3">
        <f t="shared" si="27"/>
        <v>3.4303008163177005</v>
      </c>
      <c r="AB31" s="3">
        <f t="shared" si="27"/>
        <v>8.347872423758224</v>
      </c>
      <c r="AC31" s="3">
        <f t="shared" si="27"/>
        <v>7.448252445635787</v>
      </c>
      <c r="AD31" s="3">
        <f t="shared" si="27"/>
        <v>11.406620239290243</v>
      </c>
      <c r="AE31" s="3">
        <f t="shared" si="27"/>
        <v>9.545859576090457</v>
      </c>
      <c r="AF31" s="3">
        <f t="shared" si="27"/>
        <v>11.845616347461773</v>
      </c>
      <c r="AG31" s="3">
        <f t="shared" si="27"/>
        <v>13.245130671767834</v>
      </c>
      <c r="AH31" s="3">
        <f t="shared" si="27"/>
        <v>15.438587955933308</v>
      </c>
      <c r="AI31" s="3">
        <f t="shared" si="30"/>
        <v>18.490546282456588</v>
      </c>
    </row>
    <row r="32" spans="1:35" ht="13.5">
      <c r="A32" s="1" t="s">
        <v>11</v>
      </c>
      <c r="B32">
        <v>4</v>
      </c>
      <c r="C32">
        <v>7</v>
      </c>
      <c r="D32">
        <v>8</v>
      </c>
      <c r="E32">
        <v>17</v>
      </c>
      <c r="F32">
        <v>14</v>
      </c>
      <c r="G32">
        <v>16</v>
      </c>
      <c r="H32">
        <v>15</v>
      </c>
      <c r="I32">
        <v>10</v>
      </c>
      <c r="J32">
        <v>22</v>
      </c>
      <c r="K32">
        <v>21</v>
      </c>
      <c r="M32" s="1" t="s">
        <v>11</v>
      </c>
      <c r="N32" s="3">
        <f t="shared" si="28"/>
        <v>10.502546867615397</v>
      </c>
      <c r="O32" s="3">
        <f t="shared" si="26"/>
        <v>17.9699132309904</v>
      </c>
      <c r="P32" s="3">
        <f t="shared" si="26"/>
        <v>20.248038471273098</v>
      </c>
      <c r="Q32" s="3">
        <f t="shared" si="26"/>
        <v>42.20456802383317</v>
      </c>
      <c r="R32" s="3">
        <f t="shared" si="26"/>
        <v>34.09561384281922</v>
      </c>
      <c r="S32" s="3">
        <f t="shared" si="26"/>
        <v>38.41628850632668</v>
      </c>
      <c r="T32" s="3">
        <f t="shared" si="26"/>
        <v>35.38820864887819</v>
      </c>
      <c r="U32" s="3">
        <f t="shared" si="26"/>
        <v>23.336678257216867</v>
      </c>
      <c r="V32" s="3">
        <f t="shared" si="26"/>
        <v>51.162790697674424</v>
      </c>
      <c r="W32" s="3">
        <f t="shared" si="26"/>
        <v>48.23815868057151</v>
      </c>
      <c r="Y32" s="1" t="s">
        <v>11</v>
      </c>
      <c r="Z32" s="3">
        <f t="shared" si="29"/>
        <v>14.236230049302899</v>
      </c>
      <c r="AA32" s="3">
        <f t="shared" si="27"/>
        <v>16.240166189959634</v>
      </c>
      <c r="AB32" s="3">
        <f t="shared" si="27"/>
        <v>26.807506575365554</v>
      </c>
      <c r="AC32" s="3">
        <f t="shared" si="27"/>
        <v>32.18274011264183</v>
      </c>
      <c r="AD32" s="3">
        <f t="shared" si="27"/>
        <v>38.23882345765969</v>
      </c>
      <c r="AE32" s="3">
        <f t="shared" si="27"/>
        <v>35.96670366600803</v>
      </c>
      <c r="AF32" s="3">
        <f t="shared" si="27"/>
        <v>32.38039180414058</v>
      </c>
      <c r="AG32" s="3">
        <f t="shared" si="27"/>
        <v>36.62922586792316</v>
      </c>
      <c r="AH32" s="3">
        <f t="shared" si="27"/>
        <v>40.91254254515426</v>
      </c>
      <c r="AI32" s="3">
        <f t="shared" si="30"/>
        <v>49.70047468912297</v>
      </c>
    </row>
    <row r="33" spans="1:35" ht="13.5">
      <c r="A33" s="1" t="s">
        <v>3</v>
      </c>
      <c r="B33">
        <v>1</v>
      </c>
      <c r="C33">
        <v>5</v>
      </c>
      <c r="D33">
        <v>6</v>
      </c>
      <c r="E33">
        <v>4</v>
      </c>
      <c r="F33">
        <v>9</v>
      </c>
      <c r="G33">
        <v>15</v>
      </c>
      <c r="H33">
        <v>10</v>
      </c>
      <c r="I33">
        <v>13</v>
      </c>
      <c r="J33">
        <v>12</v>
      </c>
      <c r="K33">
        <v>21</v>
      </c>
      <c r="M33" s="1" t="s">
        <v>3</v>
      </c>
      <c r="N33" s="3">
        <f t="shared" si="28"/>
        <v>2.6256367169038493</v>
      </c>
      <c r="O33" s="3">
        <f t="shared" si="26"/>
        <v>12.835652307850284</v>
      </c>
      <c r="P33" s="3">
        <f t="shared" si="26"/>
        <v>15.186028853454822</v>
      </c>
      <c r="Q33" s="3">
        <f t="shared" si="26"/>
        <v>9.930486593843098</v>
      </c>
      <c r="R33" s="3">
        <f t="shared" si="26"/>
        <v>21.918608898955213</v>
      </c>
      <c r="S33" s="3">
        <f t="shared" si="26"/>
        <v>36.015270474681266</v>
      </c>
      <c r="T33" s="3">
        <f t="shared" si="26"/>
        <v>23.59213909925213</v>
      </c>
      <c r="U33" s="3">
        <f t="shared" si="26"/>
        <v>30.337681734381924</v>
      </c>
      <c r="V33" s="3">
        <f t="shared" si="26"/>
        <v>27.906976744186046</v>
      </c>
      <c r="W33" s="3">
        <f t="shared" si="26"/>
        <v>48.23815868057151</v>
      </c>
      <c r="Y33" s="1" t="s">
        <v>3</v>
      </c>
      <c r="Z33" s="3">
        <f t="shared" si="29"/>
        <v>7.730644512377067</v>
      </c>
      <c r="AA33" s="3">
        <f t="shared" si="27"/>
        <v>10.215772626069652</v>
      </c>
      <c r="AB33" s="3">
        <f t="shared" si="27"/>
        <v>12.650722585049401</v>
      </c>
      <c r="AC33" s="3">
        <f t="shared" si="27"/>
        <v>15.678374782084378</v>
      </c>
      <c r="AD33" s="3">
        <f t="shared" si="27"/>
        <v>22.621455322493194</v>
      </c>
      <c r="AE33" s="3">
        <f t="shared" si="27"/>
        <v>27.17533949096287</v>
      </c>
      <c r="AF33" s="3">
        <f t="shared" si="27"/>
        <v>29.981697102771772</v>
      </c>
      <c r="AG33" s="3">
        <f t="shared" si="27"/>
        <v>27.278932525940036</v>
      </c>
      <c r="AH33" s="3">
        <f t="shared" si="27"/>
        <v>35.494272386379826</v>
      </c>
      <c r="AI33" s="3">
        <f t="shared" si="30"/>
        <v>38.07256771237878</v>
      </c>
    </row>
    <row r="34" spans="1:35" ht="13.5">
      <c r="A34" s="1" t="s">
        <v>12</v>
      </c>
      <c r="B34">
        <v>1</v>
      </c>
      <c r="C34">
        <v>0</v>
      </c>
      <c r="D34">
        <v>2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M34" s="1" t="s">
        <v>12</v>
      </c>
      <c r="N34" s="3">
        <f t="shared" si="28"/>
        <v>2.6256367169038493</v>
      </c>
      <c r="O34" s="3">
        <f t="shared" si="26"/>
        <v>0</v>
      </c>
      <c r="P34" s="3">
        <f t="shared" si="26"/>
        <v>5.0620096178182745</v>
      </c>
      <c r="Q34" s="3">
        <f t="shared" si="26"/>
        <v>2.4826216484607744</v>
      </c>
      <c r="R34" s="3">
        <f t="shared" si="26"/>
        <v>0</v>
      </c>
      <c r="S34" s="3">
        <f t="shared" si="26"/>
        <v>0</v>
      </c>
      <c r="T34" s="3">
        <f t="shared" si="26"/>
        <v>0</v>
      </c>
      <c r="U34" s="3">
        <f t="shared" si="26"/>
        <v>0</v>
      </c>
      <c r="V34" s="3">
        <f t="shared" si="26"/>
        <v>0</v>
      </c>
      <c r="W34" s="3">
        <f t="shared" si="26"/>
        <v>2.29705517526531</v>
      </c>
      <c r="Y34" s="1" t="s">
        <v>12</v>
      </c>
      <c r="Z34" s="3">
        <f t="shared" si="29"/>
        <v>1.3128183584519246</v>
      </c>
      <c r="AA34" s="3">
        <f t="shared" si="27"/>
        <v>2.562548778240708</v>
      </c>
      <c r="AB34" s="3">
        <f t="shared" si="27"/>
        <v>2.514877088759683</v>
      </c>
      <c r="AC34" s="3">
        <f t="shared" si="27"/>
        <v>2.514877088759683</v>
      </c>
      <c r="AD34" s="3">
        <f t="shared" si="27"/>
        <v>0.8275405494869248</v>
      </c>
      <c r="AE34" s="3">
        <f t="shared" si="27"/>
        <v>0</v>
      </c>
      <c r="AF34" s="3">
        <f t="shared" si="27"/>
        <v>0</v>
      </c>
      <c r="AG34" s="3">
        <f t="shared" si="27"/>
        <v>0</v>
      </c>
      <c r="AH34" s="3">
        <f t="shared" si="27"/>
        <v>0.76568505842177</v>
      </c>
      <c r="AI34" s="3">
        <f t="shared" si="30"/>
        <v>1.148527587632655</v>
      </c>
    </row>
    <row r="35" spans="1:35" ht="13.5">
      <c r="A35" s="1" t="s">
        <v>17</v>
      </c>
      <c r="B35">
        <v>25</v>
      </c>
      <c r="C35">
        <v>50</v>
      </c>
      <c r="D35">
        <v>45</v>
      </c>
      <c r="E35">
        <v>63</v>
      </c>
      <c r="F35">
        <v>65</v>
      </c>
      <c r="G35">
        <v>78</v>
      </c>
      <c r="H35">
        <v>68</v>
      </c>
      <c r="I35">
        <v>66</v>
      </c>
      <c r="J35">
        <v>94</v>
      </c>
      <c r="K35">
        <v>111</v>
      </c>
      <c r="M35" t="s">
        <v>29</v>
      </c>
      <c r="N35" s="3">
        <f t="shared" si="28"/>
        <v>65.64091792259623</v>
      </c>
      <c r="O35" s="3">
        <f t="shared" si="26"/>
        <v>128.35652307850285</v>
      </c>
      <c r="P35" s="3">
        <f t="shared" si="26"/>
        <v>113.89521640091115</v>
      </c>
      <c r="Q35" s="3">
        <f t="shared" si="26"/>
        <v>156.4051638530288</v>
      </c>
      <c r="R35" s="3">
        <f t="shared" si="26"/>
        <v>158.3010642702321</v>
      </c>
      <c r="S35" s="3">
        <f t="shared" si="26"/>
        <v>187.2794064683426</v>
      </c>
      <c r="T35" s="3">
        <f t="shared" si="26"/>
        <v>160.42654587491447</v>
      </c>
      <c r="U35" s="3">
        <f t="shared" si="26"/>
        <v>154.02207649763133</v>
      </c>
      <c r="V35" s="3">
        <f t="shared" si="26"/>
        <v>218.60465116279067</v>
      </c>
      <c r="W35" s="3">
        <f t="shared" si="26"/>
        <v>254.9731244544494</v>
      </c>
      <c r="Y35" t="s">
        <v>29</v>
      </c>
      <c r="Z35" s="3">
        <f t="shared" si="29"/>
        <v>96.99872050054954</v>
      </c>
      <c r="AA35" s="3">
        <f t="shared" si="27"/>
        <v>102.63088580067007</v>
      </c>
      <c r="AB35" s="3">
        <f t="shared" si="27"/>
        <v>132.8856344441476</v>
      </c>
      <c r="AC35" s="3">
        <f t="shared" si="27"/>
        <v>142.867148174724</v>
      </c>
      <c r="AD35" s="3">
        <f t="shared" si="27"/>
        <v>167.32854486386782</v>
      </c>
      <c r="AE35" s="3">
        <f t="shared" si="27"/>
        <v>168.66900553782975</v>
      </c>
      <c r="AF35" s="3">
        <f t="shared" si="27"/>
        <v>167.24267628029614</v>
      </c>
      <c r="AG35" s="3">
        <f t="shared" si="27"/>
        <v>177.68442451177884</v>
      </c>
      <c r="AH35" s="3">
        <f t="shared" si="27"/>
        <v>209.19995070495713</v>
      </c>
      <c r="AI35" s="3">
        <f t="shared" si="30"/>
        <v>236.78888780862002</v>
      </c>
    </row>
    <row r="36" spans="2:35" ht="12.75">
      <c r="B36">
        <f>Census_Pop_Ests!B8</f>
        <v>38086</v>
      </c>
      <c r="C36">
        <f>Census_Pop_Ests!C8</f>
        <v>38954</v>
      </c>
      <c r="D36">
        <f>Census_Pop_Ests!D8</f>
        <v>39510</v>
      </c>
      <c r="E36">
        <f>Census_Pop_Ests!E8</f>
        <v>40280</v>
      </c>
      <c r="F36">
        <f>Census_Pop_Ests!F8</f>
        <v>41061</v>
      </c>
      <c r="G36">
        <f>Census_Pop_Ests!G8</f>
        <v>41649</v>
      </c>
      <c r="H36">
        <f>Census_Pop_Ests!H8</f>
        <v>42387</v>
      </c>
      <c r="I36">
        <f>Census_Pop_Ests!I8</f>
        <v>42851</v>
      </c>
      <c r="J36">
        <f>Census_Pop_Ests!J8</f>
        <v>43000</v>
      </c>
      <c r="K36">
        <f>Census_Pop_Ests!K8</f>
        <v>43534</v>
      </c>
      <c r="N36" s="3"/>
      <c r="O36" s="3"/>
      <c r="P36" s="3"/>
      <c r="Q36" s="3"/>
      <c r="R36" s="3"/>
      <c r="S36" s="3"/>
      <c r="T36" s="3"/>
      <c r="U36" s="3"/>
      <c r="V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1" t="s">
        <v>28</v>
      </c>
      <c r="M37" t="s">
        <v>31</v>
      </c>
      <c r="N37">
        <v>1990</v>
      </c>
      <c r="O37">
        <v>1991</v>
      </c>
      <c r="P37">
        <v>1992</v>
      </c>
      <c r="Q37">
        <v>1993</v>
      </c>
      <c r="R37">
        <v>1994</v>
      </c>
      <c r="S37">
        <v>1995</v>
      </c>
      <c r="T37">
        <v>1996</v>
      </c>
      <c r="U37">
        <v>1997</v>
      </c>
      <c r="V37">
        <v>1998</v>
      </c>
      <c r="W37">
        <v>1999</v>
      </c>
      <c r="Y37" t="s">
        <v>31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1:35" ht="13.5">
      <c r="A38" s="1" t="s">
        <v>1</v>
      </c>
      <c r="B38">
        <v>0</v>
      </c>
      <c r="C38">
        <v>0</v>
      </c>
      <c r="D38">
        <v>1</v>
      </c>
      <c r="E38">
        <v>1</v>
      </c>
      <c r="F38">
        <v>1</v>
      </c>
      <c r="G38">
        <v>4</v>
      </c>
      <c r="H38">
        <v>3</v>
      </c>
      <c r="I38">
        <v>2</v>
      </c>
      <c r="J38">
        <v>4</v>
      </c>
      <c r="K38">
        <v>3</v>
      </c>
      <c r="M38" s="1" t="s">
        <v>1</v>
      </c>
      <c r="N38" s="3">
        <f>(B38/B$45)*100000</f>
        <v>0</v>
      </c>
      <c r="O38" s="3">
        <f aca="true" t="shared" si="31" ref="O38:W44">(C38/C$45)*100000</f>
        <v>0</v>
      </c>
      <c r="P38" s="3">
        <f t="shared" si="31"/>
        <v>1.695604991861096</v>
      </c>
      <c r="Q38" s="3">
        <f t="shared" si="31"/>
        <v>1.5973675382968868</v>
      </c>
      <c r="R38" s="3">
        <f t="shared" si="31"/>
        <v>1.5232292460015233</v>
      </c>
      <c r="S38" s="3">
        <f t="shared" si="31"/>
        <v>5.826911591183883</v>
      </c>
      <c r="T38" s="3">
        <f t="shared" si="31"/>
        <v>4.2022692253817056</v>
      </c>
      <c r="U38" s="3">
        <f t="shared" si="31"/>
        <v>2.6977446854429696</v>
      </c>
      <c r="V38" s="3">
        <f t="shared" si="31"/>
        <v>5.2162119868551455</v>
      </c>
      <c r="W38" s="3">
        <f t="shared" si="31"/>
        <v>3.7385040998928294</v>
      </c>
      <c r="Y38" s="1" t="s">
        <v>1</v>
      </c>
      <c r="Z38" s="3">
        <f>(N38+O38)/2</f>
        <v>0</v>
      </c>
      <c r="AA38" s="3">
        <f aca="true" t="shared" si="32" ref="AA38:AH44">SUM(N38:P38)/3</f>
        <v>0.5652016639536986</v>
      </c>
      <c r="AB38" s="3">
        <f t="shared" si="32"/>
        <v>1.097657510052661</v>
      </c>
      <c r="AC38" s="3">
        <f t="shared" si="32"/>
        <v>1.6054005920531687</v>
      </c>
      <c r="AD38" s="3">
        <f t="shared" si="32"/>
        <v>2.982502791827431</v>
      </c>
      <c r="AE38" s="3">
        <f t="shared" si="32"/>
        <v>3.8508033541890376</v>
      </c>
      <c r="AF38" s="3">
        <f t="shared" si="32"/>
        <v>4.24230850066952</v>
      </c>
      <c r="AG38" s="3">
        <f t="shared" si="32"/>
        <v>4.038741965893274</v>
      </c>
      <c r="AH38" s="3">
        <f t="shared" si="32"/>
        <v>3.8841535907303144</v>
      </c>
      <c r="AI38" s="3">
        <f>SUM(V38:W38)/2</f>
        <v>4.477358043373988</v>
      </c>
    </row>
    <row r="39" spans="1:35" ht="13.5">
      <c r="A39" s="1" t="s">
        <v>10</v>
      </c>
      <c r="B39">
        <v>0</v>
      </c>
      <c r="C39">
        <v>0</v>
      </c>
      <c r="D39">
        <v>1</v>
      </c>
      <c r="E39">
        <v>2</v>
      </c>
      <c r="F39">
        <v>0</v>
      </c>
      <c r="G39">
        <v>1</v>
      </c>
      <c r="H39">
        <v>4</v>
      </c>
      <c r="I39">
        <v>2</v>
      </c>
      <c r="J39">
        <v>0</v>
      </c>
      <c r="K39">
        <v>2</v>
      </c>
      <c r="M39" s="1" t="s">
        <v>10</v>
      </c>
      <c r="N39" s="3">
        <f aca="true" t="shared" si="33" ref="N39:N44">(B39/B$45)*100000</f>
        <v>0</v>
      </c>
      <c r="O39" s="3">
        <f t="shared" si="31"/>
        <v>0</v>
      </c>
      <c r="P39" s="3">
        <f t="shared" si="31"/>
        <v>1.695604991861096</v>
      </c>
      <c r="Q39" s="3">
        <f t="shared" si="31"/>
        <v>3.1947350765937736</v>
      </c>
      <c r="R39" s="3">
        <f t="shared" si="31"/>
        <v>0</v>
      </c>
      <c r="S39" s="3">
        <f t="shared" si="31"/>
        <v>1.4567278977959708</v>
      </c>
      <c r="T39" s="3">
        <f t="shared" si="31"/>
        <v>5.603025633842275</v>
      </c>
      <c r="U39" s="3">
        <f t="shared" si="31"/>
        <v>2.6977446854429696</v>
      </c>
      <c r="V39" s="3">
        <f t="shared" si="31"/>
        <v>0</v>
      </c>
      <c r="W39" s="3">
        <f t="shared" si="31"/>
        <v>2.49233606659522</v>
      </c>
      <c r="Y39" s="1" t="s">
        <v>10</v>
      </c>
      <c r="Z39" s="3">
        <f aca="true" t="shared" si="34" ref="Z39:Z44">(N39+O39)/2</f>
        <v>0</v>
      </c>
      <c r="AA39" s="3">
        <f t="shared" si="32"/>
        <v>0.5652016639536986</v>
      </c>
      <c r="AB39" s="3">
        <f t="shared" si="32"/>
        <v>1.6301133561516232</v>
      </c>
      <c r="AC39" s="3">
        <f t="shared" si="32"/>
        <v>1.6301133561516232</v>
      </c>
      <c r="AD39" s="3">
        <f t="shared" si="32"/>
        <v>1.5504876581299147</v>
      </c>
      <c r="AE39" s="3">
        <f t="shared" si="32"/>
        <v>2.3532511772127487</v>
      </c>
      <c r="AF39" s="3">
        <f t="shared" si="32"/>
        <v>3.2524994056937384</v>
      </c>
      <c r="AG39" s="3">
        <f t="shared" si="32"/>
        <v>2.7669234397617486</v>
      </c>
      <c r="AH39" s="3">
        <f t="shared" si="32"/>
        <v>1.7300269173460634</v>
      </c>
      <c r="AI39" s="3">
        <f aca="true" t="shared" si="35" ref="AI39:AI44">SUM(V39:W39)/2</f>
        <v>1.24616803329761</v>
      </c>
    </row>
    <row r="40" spans="1:35" ht="13.5">
      <c r="A40" s="1" t="s">
        <v>2</v>
      </c>
      <c r="B40">
        <v>0</v>
      </c>
      <c r="C40">
        <v>3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1</v>
      </c>
      <c r="M40" s="1" t="s">
        <v>2</v>
      </c>
      <c r="N40" s="3">
        <f t="shared" si="33"/>
        <v>0</v>
      </c>
      <c r="O40" s="3">
        <f t="shared" si="31"/>
        <v>5.391513757345938</v>
      </c>
      <c r="P40" s="3">
        <f t="shared" si="31"/>
        <v>0</v>
      </c>
      <c r="Q40" s="3">
        <f t="shared" si="31"/>
        <v>0</v>
      </c>
      <c r="R40" s="3">
        <f t="shared" si="31"/>
        <v>0</v>
      </c>
      <c r="S40" s="3">
        <f t="shared" si="31"/>
        <v>0</v>
      </c>
      <c r="T40" s="3">
        <f t="shared" si="31"/>
        <v>0</v>
      </c>
      <c r="U40" s="3">
        <f t="shared" si="31"/>
        <v>1.3488723427214848</v>
      </c>
      <c r="V40" s="3">
        <f t="shared" si="31"/>
        <v>0</v>
      </c>
      <c r="W40" s="3">
        <f t="shared" si="31"/>
        <v>1.24616803329761</v>
      </c>
      <c r="Y40" s="1" t="s">
        <v>2</v>
      </c>
      <c r="Z40" s="3">
        <f t="shared" si="34"/>
        <v>2.695756878672969</v>
      </c>
      <c r="AA40" s="3">
        <f t="shared" si="32"/>
        <v>1.7971712524486458</v>
      </c>
      <c r="AB40" s="3">
        <f t="shared" si="32"/>
        <v>1.7971712524486458</v>
      </c>
      <c r="AC40" s="3">
        <f t="shared" si="32"/>
        <v>0</v>
      </c>
      <c r="AD40" s="3">
        <f t="shared" si="32"/>
        <v>0</v>
      </c>
      <c r="AE40" s="3">
        <f t="shared" si="32"/>
        <v>0</v>
      </c>
      <c r="AF40" s="3">
        <f t="shared" si="32"/>
        <v>0.4496241142404949</v>
      </c>
      <c r="AG40" s="3">
        <f t="shared" si="32"/>
        <v>0.4496241142404949</v>
      </c>
      <c r="AH40" s="3">
        <f t="shared" si="32"/>
        <v>0.8650134586730317</v>
      </c>
      <c r="AI40" s="3">
        <f t="shared" si="35"/>
        <v>0.623084016648805</v>
      </c>
    </row>
    <row r="41" spans="1:35" ht="13.5">
      <c r="A41" s="1" t="s">
        <v>11</v>
      </c>
      <c r="B41">
        <v>0</v>
      </c>
      <c r="C41">
        <v>0</v>
      </c>
      <c r="D41">
        <v>2</v>
      </c>
      <c r="E41">
        <v>1</v>
      </c>
      <c r="F41">
        <v>0</v>
      </c>
      <c r="G41">
        <v>2</v>
      </c>
      <c r="H41">
        <v>0</v>
      </c>
      <c r="I41">
        <v>0</v>
      </c>
      <c r="J41">
        <v>8</v>
      </c>
      <c r="K41">
        <v>6</v>
      </c>
      <c r="M41" s="1" t="s">
        <v>11</v>
      </c>
      <c r="N41" s="3">
        <f t="shared" si="33"/>
        <v>0</v>
      </c>
      <c r="O41" s="3">
        <f t="shared" si="31"/>
        <v>0</v>
      </c>
      <c r="P41" s="3">
        <f t="shared" si="31"/>
        <v>3.391209983722192</v>
      </c>
      <c r="Q41" s="3">
        <f t="shared" si="31"/>
        <v>1.5973675382968868</v>
      </c>
      <c r="R41" s="3">
        <f t="shared" si="31"/>
        <v>0</v>
      </c>
      <c r="S41" s="3">
        <f t="shared" si="31"/>
        <v>2.9134557955919416</v>
      </c>
      <c r="T41" s="3">
        <f t="shared" si="31"/>
        <v>0</v>
      </c>
      <c r="U41" s="3">
        <f t="shared" si="31"/>
        <v>0</v>
      </c>
      <c r="V41" s="3">
        <f t="shared" si="31"/>
        <v>10.432423973710291</v>
      </c>
      <c r="W41" s="3">
        <f t="shared" si="31"/>
        <v>7.477008199785659</v>
      </c>
      <c r="Y41" s="1" t="s">
        <v>11</v>
      </c>
      <c r="Z41" s="3">
        <f t="shared" si="34"/>
        <v>0</v>
      </c>
      <c r="AA41" s="3">
        <f t="shared" si="32"/>
        <v>1.1304033279073973</v>
      </c>
      <c r="AB41" s="3">
        <f t="shared" si="32"/>
        <v>1.6628591740063596</v>
      </c>
      <c r="AC41" s="3">
        <f t="shared" si="32"/>
        <v>1.6628591740063596</v>
      </c>
      <c r="AD41" s="3">
        <f t="shared" si="32"/>
        <v>1.5036077779629426</v>
      </c>
      <c r="AE41" s="3">
        <f t="shared" si="32"/>
        <v>0.9711519318639805</v>
      </c>
      <c r="AF41" s="3">
        <f t="shared" si="32"/>
        <v>0.9711519318639805</v>
      </c>
      <c r="AG41" s="3">
        <f t="shared" si="32"/>
        <v>3.4774746579034304</v>
      </c>
      <c r="AH41" s="3">
        <f t="shared" si="32"/>
        <v>5.96981072449865</v>
      </c>
      <c r="AI41" s="3">
        <f t="shared" si="35"/>
        <v>8.954716086747975</v>
      </c>
    </row>
    <row r="42" spans="1:35" ht="13.5">
      <c r="A42" s="1" t="s">
        <v>3</v>
      </c>
      <c r="B42">
        <v>0</v>
      </c>
      <c r="C42">
        <v>0</v>
      </c>
      <c r="D42">
        <v>0</v>
      </c>
      <c r="E42">
        <v>0</v>
      </c>
      <c r="F42">
        <v>2</v>
      </c>
      <c r="G42">
        <v>0</v>
      </c>
      <c r="H42">
        <v>1</v>
      </c>
      <c r="I42">
        <v>0</v>
      </c>
      <c r="J42">
        <v>0</v>
      </c>
      <c r="K42">
        <v>2</v>
      </c>
      <c r="M42" s="1" t="s">
        <v>3</v>
      </c>
      <c r="N42" s="3">
        <f t="shared" si="33"/>
        <v>0</v>
      </c>
      <c r="O42" s="3">
        <f t="shared" si="31"/>
        <v>0</v>
      </c>
      <c r="P42" s="3">
        <f t="shared" si="31"/>
        <v>0</v>
      </c>
      <c r="Q42" s="3">
        <f t="shared" si="31"/>
        <v>0</v>
      </c>
      <c r="R42" s="3">
        <f t="shared" si="31"/>
        <v>3.0464584920030466</v>
      </c>
      <c r="S42" s="3">
        <f t="shared" si="31"/>
        <v>0</v>
      </c>
      <c r="T42" s="3">
        <f t="shared" si="31"/>
        <v>1.4007564084605688</v>
      </c>
      <c r="U42" s="3">
        <f t="shared" si="31"/>
        <v>0</v>
      </c>
      <c r="V42" s="3">
        <f t="shared" si="31"/>
        <v>0</v>
      </c>
      <c r="W42" s="3">
        <f t="shared" si="31"/>
        <v>2.49233606659522</v>
      </c>
      <c r="Y42" s="1" t="s">
        <v>3</v>
      </c>
      <c r="Z42" s="3">
        <f t="shared" si="34"/>
        <v>0</v>
      </c>
      <c r="AA42" s="3">
        <f t="shared" si="32"/>
        <v>0</v>
      </c>
      <c r="AB42" s="3">
        <f t="shared" si="32"/>
        <v>0</v>
      </c>
      <c r="AC42" s="3">
        <f t="shared" si="32"/>
        <v>1.0154861640010155</v>
      </c>
      <c r="AD42" s="3">
        <f t="shared" si="32"/>
        <v>1.0154861640010155</v>
      </c>
      <c r="AE42" s="3">
        <f t="shared" si="32"/>
        <v>1.4824049668212052</v>
      </c>
      <c r="AF42" s="3">
        <f t="shared" si="32"/>
        <v>0.4669188028201896</v>
      </c>
      <c r="AG42" s="3">
        <f t="shared" si="32"/>
        <v>0.4669188028201896</v>
      </c>
      <c r="AH42" s="3">
        <f t="shared" si="32"/>
        <v>0.8307786888650733</v>
      </c>
      <c r="AI42" s="3">
        <f t="shared" si="35"/>
        <v>1.24616803329761</v>
      </c>
    </row>
    <row r="43" spans="1:35" ht="13.5">
      <c r="A43" s="1" t="s">
        <v>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 s="1" t="s">
        <v>12</v>
      </c>
      <c r="N43" s="3">
        <f t="shared" si="33"/>
        <v>0</v>
      </c>
      <c r="O43" s="3">
        <f t="shared" si="31"/>
        <v>0</v>
      </c>
      <c r="P43" s="3">
        <f t="shared" si="31"/>
        <v>0</v>
      </c>
      <c r="Q43" s="3">
        <f t="shared" si="31"/>
        <v>0</v>
      </c>
      <c r="R43" s="3">
        <f t="shared" si="31"/>
        <v>0</v>
      </c>
      <c r="S43" s="3">
        <f t="shared" si="31"/>
        <v>0</v>
      </c>
      <c r="T43" s="3">
        <f t="shared" si="31"/>
        <v>0</v>
      </c>
      <c r="U43" s="3">
        <f t="shared" si="31"/>
        <v>0</v>
      </c>
      <c r="V43" s="3">
        <f t="shared" si="31"/>
        <v>0</v>
      </c>
      <c r="W43" s="3">
        <f t="shared" si="31"/>
        <v>0</v>
      </c>
      <c r="Y43" s="1" t="s">
        <v>12</v>
      </c>
      <c r="Z43" s="3">
        <f t="shared" si="34"/>
        <v>0</v>
      </c>
      <c r="AA43" s="3">
        <f t="shared" si="32"/>
        <v>0</v>
      </c>
      <c r="AB43" s="3">
        <f t="shared" si="32"/>
        <v>0</v>
      </c>
      <c r="AC43" s="3">
        <f t="shared" si="32"/>
        <v>0</v>
      </c>
      <c r="AD43" s="3">
        <f t="shared" si="32"/>
        <v>0</v>
      </c>
      <c r="AE43" s="3">
        <f t="shared" si="32"/>
        <v>0</v>
      </c>
      <c r="AF43" s="3">
        <f t="shared" si="32"/>
        <v>0</v>
      </c>
      <c r="AG43" s="3">
        <f t="shared" si="32"/>
        <v>0</v>
      </c>
      <c r="AH43" s="3">
        <f t="shared" si="32"/>
        <v>0</v>
      </c>
      <c r="AI43" s="3">
        <f t="shared" si="35"/>
        <v>0</v>
      </c>
    </row>
    <row r="44" spans="1:35" ht="13.5">
      <c r="A44" s="1" t="s">
        <v>17</v>
      </c>
      <c r="B44">
        <v>0</v>
      </c>
      <c r="C44">
        <v>3</v>
      </c>
      <c r="D44">
        <v>4</v>
      </c>
      <c r="E44">
        <v>4</v>
      </c>
      <c r="F44">
        <v>3</v>
      </c>
      <c r="G44">
        <v>7</v>
      </c>
      <c r="H44">
        <v>8</v>
      </c>
      <c r="I44">
        <v>5</v>
      </c>
      <c r="J44">
        <v>12</v>
      </c>
      <c r="K44">
        <v>14</v>
      </c>
      <c r="M44" t="s">
        <v>32</v>
      </c>
      <c r="N44" s="3">
        <f t="shared" si="33"/>
        <v>0</v>
      </c>
      <c r="O44" s="3">
        <f t="shared" si="31"/>
        <v>5.391513757345938</v>
      </c>
      <c r="P44" s="3">
        <f t="shared" si="31"/>
        <v>6.782419967444384</v>
      </c>
      <c r="Q44" s="3">
        <f t="shared" si="31"/>
        <v>6.389470153187547</v>
      </c>
      <c r="R44" s="3">
        <f t="shared" si="31"/>
        <v>4.5696877380045695</v>
      </c>
      <c r="S44" s="3">
        <f t="shared" si="31"/>
        <v>10.197095284571795</v>
      </c>
      <c r="T44" s="3">
        <f t="shared" si="31"/>
        <v>11.20605126768455</v>
      </c>
      <c r="U44" s="3">
        <f t="shared" si="31"/>
        <v>6.744361713607424</v>
      </c>
      <c r="V44" s="3">
        <f t="shared" si="31"/>
        <v>15.648635960565437</v>
      </c>
      <c r="W44" s="3">
        <f t="shared" si="31"/>
        <v>17.446352466166537</v>
      </c>
      <c r="Y44" t="s">
        <v>32</v>
      </c>
      <c r="Z44" s="3">
        <f t="shared" si="34"/>
        <v>2.695756878672969</v>
      </c>
      <c r="AA44" s="3">
        <f t="shared" si="32"/>
        <v>4.057977908263441</v>
      </c>
      <c r="AB44" s="3">
        <f t="shared" si="32"/>
        <v>6.18780129265929</v>
      </c>
      <c r="AC44" s="3">
        <f t="shared" si="32"/>
        <v>5.913859286212168</v>
      </c>
      <c r="AD44" s="3">
        <f t="shared" si="32"/>
        <v>7.052084391921304</v>
      </c>
      <c r="AE44" s="3">
        <f t="shared" si="32"/>
        <v>8.657611430086972</v>
      </c>
      <c r="AF44" s="3">
        <f t="shared" si="32"/>
        <v>9.382502755287923</v>
      </c>
      <c r="AG44" s="3">
        <f t="shared" si="32"/>
        <v>11.199682980619137</v>
      </c>
      <c r="AH44" s="3">
        <f t="shared" si="32"/>
        <v>13.279783380113132</v>
      </c>
      <c r="AI44" s="3">
        <f t="shared" si="35"/>
        <v>16.547494213365987</v>
      </c>
    </row>
    <row r="45" spans="2:23" ht="12.75">
      <c r="B45">
        <f>Census_Pop_Ests!B9</f>
        <v>53024</v>
      </c>
      <c r="C45">
        <f>Census_Pop_Ests!C9</f>
        <v>55643</v>
      </c>
      <c r="D45">
        <f>Census_Pop_Ests!D9</f>
        <v>58976</v>
      </c>
      <c r="E45">
        <f>Census_Pop_Ests!E9</f>
        <v>62603</v>
      </c>
      <c r="F45">
        <f>Census_Pop_Ests!F9</f>
        <v>65650</v>
      </c>
      <c r="G45">
        <f>Census_Pop_Ests!G9</f>
        <v>68647</v>
      </c>
      <c r="H45">
        <f>Census_Pop_Ests!H9</f>
        <v>71390</v>
      </c>
      <c r="I45">
        <f>Census_Pop_Ests!I9</f>
        <v>74136</v>
      </c>
      <c r="J45">
        <f>Census_Pop_Ests!J9</f>
        <v>76684</v>
      </c>
      <c r="K45">
        <f>Census_Pop_Ests!K9</f>
        <v>80246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4:23" ht="12.75"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4:23" ht="12.75"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4:23" ht="12.75"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4:23" ht="12.75">
      <c r="N49" s="3"/>
      <c r="O49" s="3"/>
      <c r="P49" s="3"/>
      <c r="Q49" s="3"/>
      <c r="R49" s="3"/>
      <c r="S49" s="3"/>
      <c r="T49" s="3"/>
      <c r="U49" s="3"/>
      <c r="V49" s="3"/>
      <c r="W49" s="3"/>
    </row>
    <row r="51" ht="13.5">
      <c r="A51" s="1" t="s">
        <v>6</v>
      </c>
    </row>
    <row r="54" ht="12.75">
      <c r="A54" t="s">
        <v>19</v>
      </c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K30"/>
  <sheetViews>
    <sheetView workbookViewId="0" topLeftCell="A1">
      <selection activeCell="A1" sqref="A1:IV16384"/>
    </sheetView>
  </sheetViews>
  <sheetFormatPr defaultColWidth="9.140625" defaultRowHeight="12.75"/>
  <cols>
    <col min="1" max="1" width="14.8515625" style="0" customWidth="1"/>
  </cols>
  <sheetData>
    <row r="1" spans="2:11" ht="13.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</row>
    <row r="2" spans="1:11" ht="12.75">
      <c r="A2" s="4" t="s">
        <v>13</v>
      </c>
      <c r="B2">
        <v>4473873</v>
      </c>
      <c r="C2">
        <v>4510550</v>
      </c>
      <c r="D2">
        <v>4548785</v>
      </c>
      <c r="E2">
        <v>4585004</v>
      </c>
      <c r="F2">
        <v>4609727</v>
      </c>
      <c r="G2">
        <v>4637075</v>
      </c>
      <c r="H2">
        <v>4659797</v>
      </c>
      <c r="I2">
        <v>4674464</v>
      </c>
      <c r="J2">
        <v>4685887</v>
      </c>
      <c r="K2">
        <v>4701123</v>
      </c>
    </row>
    <row r="3" spans="1:11" ht="12.75">
      <c r="A3" s="4" t="s">
        <v>16</v>
      </c>
      <c r="B3">
        <v>243323</v>
      </c>
      <c r="C3">
        <v>249794</v>
      </c>
      <c r="D3">
        <v>255790</v>
      </c>
      <c r="E3">
        <v>261343</v>
      </c>
      <c r="F3">
        <v>267172</v>
      </c>
      <c r="G3">
        <v>272233</v>
      </c>
      <c r="H3">
        <v>277827</v>
      </c>
      <c r="I3">
        <v>280397</v>
      </c>
      <c r="J3">
        <v>282089</v>
      </c>
      <c r="K3">
        <v>285308</v>
      </c>
    </row>
    <row r="4" spans="1:11" ht="12.75">
      <c r="A4" s="4" t="s">
        <v>14</v>
      </c>
      <c r="B4">
        <v>93959</v>
      </c>
      <c r="C4">
        <v>97734</v>
      </c>
      <c r="D4">
        <v>101575</v>
      </c>
      <c r="E4">
        <v>106088</v>
      </c>
      <c r="F4">
        <v>111894</v>
      </c>
      <c r="G4">
        <v>117400</v>
      </c>
      <c r="H4">
        <v>122427</v>
      </c>
      <c r="I4">
        <v>128387</v>
      </c>
      <c r="J4">
        <v>134464</v>
      </c>
      <c r="K4">
        <v>140235</v>
      </c>
    </row>
    <row r="5" spans="1:11" ht="12.75">
      <c r="A5" s="4" t="s">
        <v>15</v>
      </c>
      <c r="B5">
        <v>91110</v>
      </c>
      <c r="C5">
        <v>94597</v>
      </c>
      <c r="D5">
        <v>98486</v>
      </c>
      <c r="E5">
        <v>102883</v>
      </c>
      <c r="F5">
        <v>106711</v>
      </c>
      <c r="G5">
        <v>110296</v>
      </c>
      <c r="H5">
        <v>113777</v>
      </c>
      <c r="I5">
        <v>116987</v>
      </c>
      <c r="J5">
        <v>119684</v>
      </c>
      <c r="K5">
        <v>123780</v>
      </c>
    </row>
    <row r="6" ht="13.5">
      <c r="A6" s="1"/>
    </row>
    <row r="7" spans="1:11" ht="13.5">
      <c r="A7" s="1" t="s">
        <v>23</v>
      </c>
      <c r="B7" s="1">
        <v>1990</v>
      </c>
      <c r="C7" s="1">
        <v>1991</v>
      </c>
      <c r="D7" s="1">
        <v>1992</v>
      </c>
      <c r="E7" s="1">
        <v>1993</v>
      </c>
      <c r="F7" s="1">
        <v>1994</v>
      </c>
      <c r="G7" s="1">
        <v>1995</v>
      </c>
      <c r="H7" s="1">
        <v>1996</v>
      </c>
      <c r="I7" s="1">
        <v>1997</v>
      </c>
      <c r="J7" s="1">
        <v>1998</v>
      </c>
      <c r="K7" s="1">
        <v>1999</v>
      </c>
    </row>
    <row r="8" spans="1:11" ht="12.75">
      <c r="A8" t="s">
        <v>24</v>
      </c>
      <c r="B8">
        <v>38086</v>
      </c>
      <c r="C8">
        <v>38954</v>
      </c>
      <c r="D8">
        <v>39510</v>
      </c>
      <c r="E8">
        <v>40280</v>
      </c>
      <c r="F8">
        <v>41061</v>
      </c>
      <c r="G8">
        <v>41649</v>
      </c>
      <c r="H8">
        <v>42387</v>
      </c>
      <c r="I8">
        <v>42851</v>
      </c>
      <c r="J8">
        <v>43000</v>
      </c>
      <c r="K8">
        <v>43534</v>
      </c>
    </row>
    <row r="9" spans="1:11" ht="12.75">
      <c r="A9" t="s">
        <v>25</v>
      </c>
      <c r="B9">
        <v>53024</v>
      </c>
      <c r="C9">
        <v>55643</v>
      </c>
      <c r="D9">
        <v>58976</v>
      </c>
      <c r="E9">
        <v>62603</v>
      </c>
      <c r="F9">
        <v>65650</v>
      </c>
      <c r="G9">
        <v>68647</v>
      </c>
      <c r="H9">
        <v>71390</v>
      </c>
      <c r="I9">
        <v>74136</v>
      </c>
      <c r="J9">
        <v>76684</v>
      </c>
      <c r="K9">
        <v>80246</v>
      </c>
    </row>
    <row r="10" ht="13.5">
      <c r="A10" s="1"/>
    </row>
    <row r="11" ht="13.5">
      <c r="A11" s="1"/>
    </row>
    <row r="13" ht="12.75">
      <c r="A13" t="s">
        <v>18</v>
      </c>
    </row>
    <row r="17" spans="1:10" ht="13.5">
      <c r="A17" s="1">
        <v>1990</v>
      </c>
      <c r="B17">
        <v>4473873</v>
      </c>
      <c r="C17">
        <v>243323</v>
      </c>
      <c r="D17">
        <v>93959</v>
      </c>
      <c r="E17">
        <v>91110</v>
      </c>
      <c r="H17" s="1" t="s">
        <v>20</v>
      </c>
      <c r="I17" t="s">
        <v>21</v>
      </c>
      <c r="J17" t="s">
        <v>22</v>
      </c>
    </row>
    <row r="18" spans="1:10" ht="13.5">
      <c r="A18" s="1">
        <v>1991</v>
      </c>
      <c r="B18">
        <v>4510550</v>
      </c>
      <c r="C18">
        <v>249794</v>
      </c>
      <c r="D18">
        <v>97734</v>
      </c>
      <c r="E18">
        <v>94597</v>
      </c>
      <c r="H18" s="1" t="s">
        <v>23</v>
      </c>
      <c r="I18" t="s">
        <v>24</v>
      </c>
      <c r="J18" t="s">
        <v>25</v>
      </c>
    </row>
    <row r="19" spans="1:10" ht="13.5">
      <c r="A19" s="1">
        <v>1992</v>
      </c>
      <c r="B19">
        <v>4548785</v>
      </c>
      <c r="C19">
        <v>255790</v>
      </c>
      <c r="D19">
        <v>101575</v>
      </c>
      <c r="E19">
        <v>98486</v>
      </c>
      <c r="H19" s="1" t="s">
        <v>20</v>
      </c>
      <c r="I19" t="s">
        <v>21</v>
      </c>
      <c r="J19" t="s">
        <v>22</v>
      </c>
    </row>
    <row r="20" spans="1:10" ht="13.5">
      <c r="A20" s="1">
        <v>1993</v>
      </c>
      <c r="B20">
        <v>4585004</v>
      </c>
      <c r="C20">
        <v>261343</v>
      </c>
      <c r="D20">
        <v>106088</v>
      </c>
      <c r="E20">
        <v>102883</v>
      </c>
      <c r="H20" s="1">
        <v>1990</v>
      </c>
      <c r="I20">
        <v>38086</v>
      </c>
      <c r="J20">
        <v>53024</v>
      </c>
    </row>
    <row r="21" spans="1:10" ht="13.5">
      <c r="A21" s="1">
        <v>1994</v>
      </c>
      <c r="B21">
        <v>4609727</v>
      </c>
      <c r="C21">
        <v>267172</v>
      </c>
      <c r="D21">
        <v>111894</v>
      </c>
      <c r="E21">
        <v>106711</v>
      </c>
      <c r="H21" s="1">
        <v>1991</v>
      </c>
      <c r="I21">
        <v>38954</v>
      </c>
      <c r="J21">
        <v>55643</v>
      </c>
    </row>
    <row r="22" spans="1:10" ht="13.5">
      <c r="A22" s="1">
        <v>1995</v>
      </c>
      <c r="B22">
        <v>4637075</v>
      </c>
      <c r="C22">
        <v>272233</v>
      </c>
      <c r="D22">
        <v>117400</v>
      </c>
      <c r="E22">
        <v>110296</v>
      </c>
      <c r="H22" s="1">
        <v>1992</v>
      </c>
      <c r="I22">
        <v>39510</v>
      </c>
      <c r="J22">
        <v>58976</v>
      </c>
    </row>
    <row r="23" spans="1:10" ht="13.5">
      <c r="A23" s="1">
        <v>1996</v>
      </c>
      <c r="B23">
        <v>4659797</v>
      </c>
      <c r="C23">
        <v>277827</v>
      </c>
      <c r="D23">
        <v>122427</v>
      </c>
      <c r="E23">
        <v>113777</v>
      </c>
      <c r="H23" s="1">
        <v>1993</v>
      </c>
      <c r="I23">
        <v>40280</v>
      </c>
      <c r="J23">
        <v>62603</v>
      </c>
    </row>
    <row r="24" spans="1:10" ht="13.5">
      <c r="A24" s="1">
        <v>1997</v>
      </c>
      <c r="B24">
        <v>4674464</v>
      </c>
      <c r="C24">
        <v>280397</v>
      </c>
      <c r="D24">
        <v>128387</v>
      </c>
      <c r="E24">
        <v>116987</v>
      </c>
      <c r="H24" s="1">
        <v>1994</v>
      </c>
      <c r="I24">
        <v>41061</v>
      </c>
      <c r="J24">
        <v>65650</v>
      </c>
    </row>
    <row r="25" spans="1:10" ht="13.5">
      <c r="A25" s="1">
        <v>1998</v>
      </c>
      <c r="B25">
        <v>4685887</v>
      </c>
      <c r="C25">
        <v>282089</v>
      </c>
      <c r="D25">
        <v>134464</v>
      </c>
      <c r="E25">
        <v>119684</v>
      </c>
      <c r="H25" s="1">
        <v>1995</v>
      </c>
      <c r="I25">
        <v>41649</v>
      </c>
      <c r="J25">
        <v>68647</v>
      </c>
    </row>
    <row r="26" spans="1:10" ht="13.5">
      <c r="A26" s="1">
        <v>1999</v>
      </c>
      <c r="B26">
        <v>4701123</v>
      </c>
      <c r="C26">
        <v>285308</v>
      </c>
      <c r="D26">
        <v>140235</v>
      </c>
      <c r="E26">
        <v>123780</v>
      </c>
      <c r="H26" s="1">
        <v>1996</v>
      </c>
      <c r="I26">
        <v>42387</v>
      </c>
      <c r="J26">
        <v>71390</v>
      </c>
    </row>
    <row r="27" spans="8:10" ht="13.5">
      <c r="H27" s="1">
        <v>1997</v>
      </c>
      <c r="I27">
        <v>42851</v>
      </c>
      <c r="J27">
        <v>74136</v>
      </c>
    </row>
    <row r="28" spans="8:10" ht="13.5">
      <c r="H28" s="1">
        <v>1998</v>
      </c>
      <c r="I28">
        <v>43000</v>
      </c>
      <c r="J28">
        <v>76684</v>
      </c>
    </row>
    <row r="29" spans="8:10" ht="13.5">
      <c r="H29" s="1">
        <v>1999</v>
      </c>
      <c r="I29">
        <v>43534</v>
      </c>
      <c r="J29">
        <v>80246</v>
      </c>
    </row>
    <row r="30" spans="8:10" ht="13.5">
      <c r="H30" s="1" t="s">
        <v>20</v>
      </c>
      <c r="I30" t="s">
        <v>21</v>
      </c>
      <c r="J30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Pamela E. Oliver</cp:lastModifiedBy>
  <dcterms:created xsi:type="dcterms:W3CDTF">2001-10-03T19:05:18Z</dcterms:created>
  <dcterms:modified xsi:type="dcterms:W3CDTF">2001-11-01T02:04:39Z</dcterms:modified>
  <cp:category/>
  <cp:version/>
  <cp:contentType/>
  <cp:contentStatus/>
</cp:coreProperties>
</file>