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6" activeTab="9"/>
  </bookViews>
  <sheets>
    <sheet name="Viol_WNH_Imp_Rates" sheetId="1" r:id="rId1"/>
    <sheet name="Viol_WNH_Imp_AVG" sheetId="2" r:id="rId2"/>
    <sheet name="Viol_BNH_Imp_Rates" sheetId="3" r:id="rId3"/>
    <sheet name="Viol_BNH_Imp_AVG" sheetId="4" r:id="rId4"/>
    <sheet name="Viol_Hisp_Imp_Rates" sheetId="5" r:id="rId5"/>
    <sheet name="Viol_Hisp_Imp_AVG" sheetId="6" r:id="rId6"/>
    <sheet name="Viol_AI_Imp_Rates" sheetId="7" r:id="rId7"/>
    <sheet name="Viol_AI_Imp_AVG" sheetId="8" r:id="rId8"/>
    <sheet name="Viol_AS_Imp_Rates" sheetId="9" r:id="rId9"/>
    <sheet name="Viol_AS_Imp_AVG" sheetId="10" r:id="rId10"/>
    <sheet name="Totals Viol_Only" sheetId="11" r:id="rId11"/>
    <sheet name="viol_only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<sst xmlns="http://schemas.openxmlformats.org/spreadsheetml/2006/main" count="128" uniqueCount="28">
  <si>
    <t>White, NH</t>
  </si>
  <si>
    <t>VIOLENT OFFENSES</t>
  </si>
  <si>
    <t>DRUG OFFENSES</t>
  </si>
  <si>
    <t>OTHER OFFENSES</t>
  </si>
  <si>
    <t>Total</t>
  </si>
  <si>
    <t>Black, NH</t>
  </si>
  <si>
    <t>Hispanic (Any)</t>
  </si>
  <si>
    <t>Other/No Data</t>
  </si>
  <si>
    <t>Hispanic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</si>
  <si>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</si>
  <si>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</si>
  <si>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</si>
  <si>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</si>
  <si>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</si>
  <si>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</si>
  <si>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</si>
  <si>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</si>
  <si>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</si>
  <si>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</si>
  <si>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* see X:\Prisons\census\yoc_temp\county_population_totals_WBHO.log</t>
  </si>
  <si>
    <t>year</t>
  </si>
  <si>
    <t>sum(amer_nh)</t>
  </si>
  <si>
    <t>sum(asian_nh)</t>
  </si>
  <si>
    <t>Asian, NH</t>
  </si>
  <si>
    <t>American Indian</t>
  </si>
  <si>
    <t>American Indian Total</t>
  </si>
  <si>
    <t>Asian</t>
  </si>
  <si>
    <t>Asian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</si>
</sst>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9">
    <font>
      <sz val="10"/>
      <name val="Arial"/>
      <family val="0"/>
    </font>
    <font>
      <sz val="10"/>
      <name val="Courier New"/>
      <family val="3"/>
    </font>
    <font>
      <b/>
      <sz val="11.25"/>
      <name val="Arial"/>
      <family val="2"/>
    </font>
    <font>
      <sz val="9.5"/>
      <name val="Courier New"/>
      <family val="3"/>
    </font>
    <font>
      <b/>
      <sz val="13.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75"/>
      <name val="Arial"/>
      <family val="2"/>
    </font>
    <font>
      <b/>
      <sz val="11.5"/>
      <name val="Arial"/>
      <family val="2"/>
    </font>
    <font>
      <sz val="19.25"/>
      <name val="Arial"/>
      <family val="0"/>
    </font>
    <font>
      <sz val="16.25"/>
      <name val="Arial"/>
      <family val="0"/>
    </font>
    <font>
      <sz val="11.5"/>
      <name val="Arial"/>
      <family val="2"/>
    </font>
    <font>
      <sz val="8.5"/>
      <name val="Arial"/>
      <family val="0"/>
    </font>
    <font>
      <sz val="6.7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7.5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8"/>
      <name val="Courier New"/>
      <family val="3"/>
    </font>
    <font>
      <b/>
      <sz val="8.75"/>
      <name val="Arial"/>
      <family val="2"/>
    </font>
    <font>
      <sz val="5.5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5.25"/>
      <name val="Arial"/>
      <family val="0"/>
    </font>
    <font>
      <sz val="13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Imprisonment for Violation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175"/>
          <c:w val="0.9217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viol_only!$M$2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viol_only!$N$2:$W$2</c:f>
              <c:numCache>
                <c:ptCount val="10"/>
                <c:pt idx="0">
                  <c:v>2.5793249906499467</c:v>
                </c:pt>
                <c:pt idx="1">
                  <c:v>2.601441776842543</c:v>
                </c:pt>
                <c:pt idx="2">
                  <c:v>2.3368273771011365</c:v>
                </c:pt>
                <c:pt idx="3">
                  <c:v>3.4146261800873847</c:v>
                </c:pt>
                <c:pt idx="4">
                  <c:v>4.095407834363505</c:v>
                </c:pt>
                <c:pt idx="5">
                  <c:v>6.339183420406913</c:v>
                </c:pt>
                <c:pt idx="6">
                  <c:v>6.6178625564487925</c:v>
                </c:pt>
                <c:pt idx="7">
                  <c:v>7.229519574325888</c:v>
                </c:pt>
                <c:pt idx="8">
                  <c:v>7.01438438173911</c:v>
                </c:pt>
                <c:pt idx="9">
                  <c:v>9.2781592132121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viol_only!$M$3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viol_only!$N$3:$W$3</c:f>
              <c:numCache>
                <c:ptCount val="10"/>
                <c:pt idx="0">
                  <c:v>4.012283318788806</c:v>
                </c:pt>
                <c:pt idx="1">
                  <c:v>4.480260837895492</c:v>
                </c:pt>
                <c:pt idx="2">
                  <c:v>4.381551332064631</c:v>
                </c:pt>
                <c:pt idx="3">
                  <c:v>3.8600122035770434</c:v>
                </c:pt>
                <c:pt idx="4">
                  <c:v>4.247089606006599</c:v>
                </c:pt>
                <c:pt idx="5">
                  <c:v>4.019969973916579</c:v>
                </c:pt>
                <c:pt idx="6">
                  <c:v>8.508680429719876</c:v>
                </c:pt>
                <c:pt idx="7">
                  <c:v>7.711487545947613</c:v>
                </c:pt>
                <c:pt idx="8">
                  <c:v>9.298137436258822</c:v>
                </c:pt>
                <c:pt idx="9">
                  <c:v>9.775203456777033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viol_only!$M$4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viol_only!$N$4:$W$4</c:f>
              <c:numCache>
                <c:ptCount val="10"/>
                <c:pt idx="0">
                  <c:v>0.8597749968833156</c:v>
                </c:pt>
                <c:pt idx="1">
                  <c:v>0.8671472589475144</c:v>
                </c:pt>
                <c:pt idx="2">
                  <c:v>1.6065688217570313</c:v>
                </c:pt>
                <c:pt idx="3">
                  <c:v>1.9300061017885217</c:v>
                </c:pt>
                <c:pt idx="4">
                  <c:v>0.758408858215464</c:v>
                </c:pt>
                <c:pt idx="5">
                  <c:v>2.4738276762563567</c:v>
                </c:pt>
                <c:pt idx="6">
                  <c:v>2.836226809906625</c:v>
                </c:pt>
                <c:pt idx="7">
                  <c:v>3.373775801352081</c:v>
                </c:pt>
                <c:pt idx="8">
                  <c:v>3.0993791454196074</c:v>
                </c:pt>
                <c:pt idx="9">
                  <c:v>4.63907960660605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viol_only!$M$5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viol_only!$N$5:$W$5</c:f>
              <c:numCache>
                <c:ptCount val="10"/>
                <c:pt idx="0">
                  <c:v>3.1525083219054904</c:v>
                </c:pt>
                <c:pt idx="1">
                  <c:v>3.3240644926321385</c:v>
                </c:pt>
                <c:pt idx="2">
                  <c:v>4.089447909926989</c:v>
                </c:pt>
                <c:pt idx="3">
                  <c:v>2.078468109618408</c:v>
                </c:pt>
                <c:pt idx="4">
                  <c:v>2.5785901179325776</c:v>
                </c:pt>
                <c:pt idx="5">
                  <c:v>4.019969973916579</c:v>
                </c:pt>
                <c:pt idx="6">
                  <c:v>3.3089312782243963</c:v>
                </c:pt>
                <c:pt idx="7">
                  <c:v>5.78361565946071</c:v>
                </c:pt>
                <c:pt idx="8">
                  <c:v>8.482511345358924</c:v>
                </c:pt>
                <c:pt idx="9">
                  <c:v>12.094743260080058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viol_only!$N$6:$W$6</c:f>
              <c:numCache>
                <c:ptCount val="10"/>
                <c:pt idx="0">
                  <c:v>0.8597749968833156</c:v>
                </c:pt>
                <c:pt idx="1">
                  <c:v>0.5780981726316763</c:v>
                </c:pt>
                <c:pt idx="2">
                  <c:v>1.3144653996193891</c:v>
                </c:pt>
                <c:pt idx="3">
                  <c:v>1.3361580704689766</c:v>
                </c:pt>
                <c:pt idx="4">
                  <c:v>1.365135944787835</c:v>
                </c:pt>
                <c:pt idx="5">
                  <c:v>2.3192134464903345</c:v>
                </c:pt>
                <c:pt idx="6">
                  <c:v>2.6786586538007016</c:v>
                </c:pt>
                <c:pt idx="7">
                  <c:v>4.4983677351361075</c:v>
                </c:pt>
                <c:pt idx="8">
                  <c:v>3.9150052363195034</c:v>
                </c:pt>
                <c:pt idx="9">
                  <c:v>6.958619409909074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viol_only!$N$1:$W$1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viol_only!$N$7:$W$7</c:f>
              <c:numCache>
                <c:ptCount val="10"/>
                <c:pt idx="0">
                  <c:v>0.14329583281388594</c:v>
                </c:pt>
                <c:pt idx="1">
                  <c:v>0</c:v>
                </c:pt>
                <c:pt idx="2">
                  <c:v>0.14605171106882103</c:v>
                </c:pt>
                <c:pt idx="3">
                  <c:v>0.2969240156597726</c:v>
                </c:pt>
                <c:pt idx="4">
                  <c:v>0.1516817716430928</c:v>
                </c:pt>
                <c:pt idx="5">
                  <c:v>0.6184569190640892</c:v>
                </c:pt>
                <c:pt idx="6">
                  <c:v>0.31513631221184724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858196"/>
        <c:axId val="8506037"/>
      </c:lineChart>
      <c:catAx>
        <c:axId val="1585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506037"/>
        <c:crosses val="autoZero"/>
        <c:auto val="1"/>
        <c:lblOffset val="100"/>
        <c:noMultiLvlLbl val="0"/>
      </c:catAx>
      <c:valAx>
        <c:axId val="850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932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Milwaukee County Imprisonment for Violation Rates, Asian/Pis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375"/>
          <c:w val="0.90725"/>
          <c:h val="0.784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viol_only!$Z$38:$AI$38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1.7946233085675318</c:v>
                </c:pt>
                <c:pt idx="7">
                  <c:v>1.7946233085675318</c:v>
                </c:pt>
                <c:pt idx="8">
                  <c:v>3.4993915453257443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viol_only!$Z$39:$AI$39</c:f>
              <c:numCache>
                <c:ptCount val="10"/>
                <c:pt idx="0">
                  <c:v>0</c:v>
                </c:pt>
                <c:pt idx="1">
                  <c:v>2.0467477178762943</c:v>
                </c:pt>
                <c:pt idx="2">
                  <c:v>4.015406667399879</c:v>
                </c:pt>
                <c:pt idx="3">
                  <c:v>4.015406667399879</c:v>
                </c:pt>
                <c:pt idx="4">
                  <c:v>1.9686589495235847</c:v>
                </c:pt>
                <c:pt idx="5">
                  <c:v>3.6605900871220443</c:v>
                </c:pt>
                <c:pt idx="6">
                  <c:v>5.455213395689576</c:v>
                </c:pt>
                <c:pt idx="7">
                  <c:v>5.455213395689576</c:v>
                </c:pt>
                <c:pt idx="8">
                  <c:v>1.7946233085675318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viol_only!$Z$40:$AI$40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viol_only!$Z$41:$AI$41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3.517844265034387</c:v>
                </c:pt>
                <c:pt idx="8">
                  <c:v>6.927380738550812</c:v>
                </c:pt>
                <c:pt idx="9">
                  <c:v>10.391071107826217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1.7047682367582127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839598"/>
        <c:axId val="28685471"/>
      </c:lineChart>
      <c:catAx>
        <c:axId val="6283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auto val="1"/>
        <c:lblOffset val="100"/>
        <c:noMultiLvlLbl val="0"/>
      </c:catAx>
      <c:valAx>
        <c:axId val="28685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839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Milwaukee County Prison Admits (Violations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815"/>
          <c:w val="0.952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viol_only!$M$8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viol_only!$N$8:$W$8</c:f>
              <c:numCache>
                <c:ptCount val="10"/>
                <c:pt idx="0">
                  <c:v>11.60696245792476</c:v>
                </c:pt>
                <c:pt idx="1">
                  <c:v>11.851012538949364</c:v>
                </c:pt>
                <c:pt idx="2">
                  <c:v>13.874912551538</c:v>
                </c:pt>
                <c:pt idx="3">
                  <c:v>12.916194681200107</c:v>
                </c:pt>
                <c:pt idx="4">
                  <c:v>13.196314132949073</c:v>
                </c:pt>
                <c:pt idx="5">
                  <c:v>19.790621410050854</c:v>
                </c:pt>
                <c:pt idx="6">
                  <c:v>24.265496040312236</c:v>
                </c:pt>
                <c:pt idx="7">
                  <c:v>28.5967663162224</c:v>
                </c:pt>
                <c:pt idx="8">
                  <c:v>31.809417545095968</c:v>
                </c:pt>
                <c:pt idx="9">
                  <c:v>42.745804946584315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viol_only!$M$17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viol_only!$N$17:$W$17</c:f>
              <c:numCache>
                <c:ptCount val="10"/>
                <c:pt idx="0">
                  <c:v>142.79477104039862</c:v>
                </c:pt>
                <c:pt idx="1">
                  <c:v>146.42393503003956</c:v>
                </c:pt>
                <c:pt idx="2">
                  <c:v>165.48194764842742</c:v>
                </c:pt>
                <c:pt idx="3">
                  <c:v>171.78953105837925</c:v>
                </c:pt>
                <c:pt idx="4">
                  <c:v>230.90373422117895</c:v>
                </c:pt>
                <c:pt idx="5">
                  <c:v>262.81893432841474</c:v>
                </c:pt>
                <c:pt idx="6">
                  <c:v>335.9263671829374</c:v>
                </c:pt>
                <c:pt idx="7">
                  <c:v>421.22098294194495</c:v>
                </c:pt>
                <c:pt idx="8">
                  <c:v>538.5888231231662</c:v>
                </c:pt>
                <c:pt idx="9">
                  <c:v>549.8066942182953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viol_only!$M$26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viol_only!$N$26:$W$26</c:f>
              <c:numCache>
                <c:ptCount val="10"/>
                <c:pt idx="0">
                  <c:v>37.773580713254084</c:v>
                </c:pt>
                <c:pt idx="1">
                  <c:v>45.42701393095094</c:v>
                </c:pt>
                <c:pt idx="2">
                  <c:v>48.416975412596834</c:v>
                </c:pt>
                <c:pt idx="3">
                  <c:v>49.10988336402701</c:v>
                </c:pt>
                <c:pt idx="4">
                  <c:v>65.09260903012012</c:v>
                </c:pt>
                <c:pt idx="5">
                  <c:v>99.21013469683672</c:v>
                </c:pt>
                <c:pt idx="6">
                  <c:v>109.48024716557495</c:v>
                </c:pt>
                <c:pt idx="7">
                  <c:v>102.14138518053937</c:v>
                </c:pt>
                <c:pt idx="8">
                  <c:v>133.07524800387128</c:v>
                </c:pt>
                <c:pt idx="9">
                  <c:v>117.2863294405442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viol_only!$M$35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viol_only!$N$35:$W$35</c:f>
              <c:numCache>
                <c:ptCount val="10"/>
                <c:pt idx="0">
                  <c:v>47.3634354278497</c:v>
                </c:pt>
                <c:pt idx="1">
                  <c:v>141.3316582914573</c:v>
                </c:pt>
                <c:pt idx="2">
                  <c:v>142.63074484944534</c:v>
                </c:pt>
                <c:pt idx="3">
                  <c:v>191.20458891013385</c:v>
                </c:pt>
                <c:pt idx="4">
                  <c:v>112.61261261261261</c:v>
                </c:pt>
                <c:pt idx="5">
                  <c:v>277.505713352922</c:v>
                </c:pt>
                <c:pt idx="6">
                  <c:v>213.85096232933049</c:v>
                </c:pt>
                <c:pt idx="7">
                  <c:v>199.36866589134408</c:v>
                </c:pt>
                <c:pt idx="8">
                  <c:v>218.56086079354407</c:v>
                </c:pt>
                <c:pt idx="9">
                  <c:v>338.2377811601556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viol_only!$M$44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viol_only!$N$44:$W$44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6.140243153628883</c:v>
                </c:pt>
                <c:pt idx="3">
                  <c:v>5.905976848570754</c:v>
                </c:pt>
                <c:pt idx="4">
                  <c:v>0</c:v>
                </c:pt>
                <c:pt idx="5">
                  <c:v>0</c:v>
                </c:pt>
                <c:pt idx="6">
                  <c:v>10.981770261366133</c:v>
                </c:pt>
                <c:pt idx="7">
                  <c:v>10.76773985140519</c:v>
                </c:pt>
                <c:pt idx="8">
                  <c:v>10.55353279510316</c:v>
                </c:pt>
                <c:pt idx="9">
                  <c:v>20.457218841098552</c:v>
                </c:pt>
              </c:numCache>
            </c:numRef>
          </c:val>
          <c:smooth val="0"/>
        </c:ser>
        <c:marker val="1"/>
        <c:axId val="56842648"/>
        <c:axId val="41821785"/>
      </c:lineChart>
      <c:catAx>
        <c:axId val="5684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821785"/>
        <c:crosses val="autoZero"/>
        <c:auto val="1"/>
        <c:lblOffset val="100"/>
        <c:noMultiLvlLbl val="0"/>
      </c:catAx>
      <c:valAx>
        <c:axId val="4182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42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43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Imprisonment for Violation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175"/>
          <c:w val="0.9217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viol_only!$Y$2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viol_only!$Z$2:$AI$2</c:f>
              <c:numCache>
                <c:ptCount val="10"/>
                <c:pt idx="0">
                  <c:v>2.5903833837462447</c:v>
                </c:pt>
                <c:pt idx="1">
                  <c:v>2.505864714864542</c:v>
                </c:pt>
                <c:pt idx="2">
                  <c:v>2.7842984446770216</c:v>
                </c:pt>
                <c:pt idx="3">
                  <c:v>3.2822871305173416</c:v>
                </c:pt>
                <c:pt idx="4">
                  <c:v>4.616405811619267</c:v>
                </c:pt>
                <c:pt idx="5">
                  <c:v>5.684151270406403</c:v>
                </c:pt>
                <c:pt idx="6">
                  <c:v>6.728855183727198</c:v>
                </c:pt>
                <c:pt idx="7">
                  <c:v>6.95392217083793</c:v>
                </c:pt>
                <c:pt idx="8">
                  <c:v>7.8406877230923655</c:v>
                </c:pt>
                <c:pt idx="9">
                  <c:v>8.146271797475604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viol_only!$Y$3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viol_only!$Z$3:$AI$3</c:f>
              <c:numCache>
                <c:ptCount val="10"/>
                <c:pt idx="0">
                  <c:v>4.246272078342149</c:v>
                </c:pt>
                <c:pt idx="1">
                  <c:v>4.29136516291631</c:v>
                </c:pt>
                <c:pt idx="2">
                  <c:v>4.240608124512389</c:v>
                </c:pt>
                <c:pt idx="3">
                  <c:v>4.162884380549424</c:v>
                </c:pt>
                <c:pt idx="4">
                  <c:v>4.042357261166741</c:v>
                </c:pt>
                <c:pt idx="5">
                  <c:v>5.591913336547684</c:v>
                </c:pt>
                <c:pt idx="6">
                  <c:v>6.746712649861355</c:v>
                </c:pt>
                <c:pt idx="7">
                  <c:v>8.506101803975438</c:v>
                </c:pt>
                <c:pt idx="8">
                  <c:v>8.928276146327823</c:v>
                </c:pt>
                <c:pt idx="9">
                  <c:v>9.536670446517928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viol_only!$Y$4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viol_only!$Z$4:$AI$4</c:f>
              <c:numCache>
                <c:ptCount val="10"/>
                <c:pt idx="0">
                  <c:v>0.863461127915415</c:v>
                </c:pt>
                <c:pt idx="1">
                  <c:v>1.111163692529287</c:v>
                </c:pt>
                <c:pt idx="2">
                  <c:v>1.467907394164356</c:v>
                </c:pt>
                <c:pt idx="3">
                  <c:v>1.4316612605870056</c:v>
                </c:pt>
                <c:pt idx="4">
                  <c:v>1.720747545420114</c:v>
                </c:pt>
                <c:pt idx="5">
                  <c:v>2.0228211147928152</c:v>
                </c:pt>
                <c:pt idx="6">
                  <c:v>2.894610095838354</c:v>
                </c:pt>
                <c:pt idx="7">
                  <c:v>3.103127252226104</c:v>
                </c:pt>
                <c:pt idx="8">
                  <c:v>3.7040781844592456</c:v>
                </c:pt>
                <c:pt idx="9">
                  <c:v>3.8692293760128287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viol_only!$Y$5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viol_only!$Z$5:$AI$5</c:f>
              <c:numCache>
                <c:ptCount val="10"/>
                <c:pt idx="0">
                  <c:v>3.2382864072688147</c:v>
                </c:pt>
                <c:pt idx="1">
                  <c:v>3.522006908154873</c:v>
                </c:pt>
                <c:pt idx="2">
                  <c:v>3.1639935040591785</c:v>
                </c:pt>
                <c:pt idx="3">
                  <c:v>2.9155020458259915</c:v>
                </c:pt>
                <c:pt idx="4">
                  <c:v>2.8923427338225216</c:v>
                </c:pt>
                <c:pt idx="5">
                  <c:v>3.302497123357851</c:v>
                </c:pt>
                <c:pt idx="6">
                  <c:v>4.370838970533895</c:v>
                </c:pt>
                <c:pt idx="7">
                  <c:v>5.858352761014676</c:v>
                </c:pt>
                <c:pt idx="8">
                  <c:v>8.786956754966564</c:v>
                </c:pt>
                <c:pt idx="9">
                  <c:v>10.28862730271949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viol_only!$Z$6:$AI$6</c:f>
              <c:numCache>
                <c:ptCount val="10"/>
                <c:pt idx="0">
                  <c:v>0.718936584757496</c:v>
                </c:pt>
                <c:pt idx="1">
                  <c:v>0.9174461897114604</c:v>
                </c:pt>
                <c:pt idx="2">
                  <c:v>1.0762405475733472</c:v>
                </c:pt>
                <c:pt idx="3">
                  <c:v>1.3385864716254003</c:v>
                </c:pt>
                <c:pt idx="4">
                  <c:v>1.6735024872490485</c:v>
                </c:pt>
                <c:pt idx="5">
                  <c:v>2.121002681692957</c:v>
                </c:pt>
                <c:pt idx="6">
                  <c:v>3.1654132784757145</c:v>
                </c:pt>
                <c:pt idx="7">
                  <c:v>3.6973438750854375</c:v>
                </c:pt>
                <c:pt idx="8">
                  <c:v>5.123997460454896</c:v>
                </c:pt>
                <c:pt idx="9">
                  <c:v>5.436812323114289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viol_only!$Z$1:$AI$1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viol_only!$Z$7:$AI$7</c:f>
              <c:numCache>
                <c:ptCount val="10"/>
                <c:pt idx="0">
                  <c:v>0.07164791640694297</c:v>
                </c:pt>
                <c:pt idx="1">
                  <c:v>0.09644918129423567</c:v>
                </c:pt>
                <c:pt idx="2">
                  <c:v>0.14765857557619788</c:v>
                </c:pt>
                <c:pt idx="3">
                  <c:v>0.19821916612389548</c:v>
                </c:pt>
                <c:pt idx="4">
                  <c:v>0.3556875687889849</c:v>
                </c:pt>
                <c:pt idx="5">
                  <c:v>0.3617583343063431</c:v>
                </c:pt>
                <c:pt idx="6">
                  <c:v>0.31119774375864545</c:v>
                </c:pt>
                <c:pt idx="7">
                  <c:v>0.10504543740394907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445470"/>
        <c:axId val="17900367"/>
      </c:lineChart>
      <c:catAx>
        <c:axId val="944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7900367"/>
        <c:crosses val="autoZero"/>
        <c:auto val="1"/>
        <c:lblOffset val="100"/>
        <c:noMultiLvlLbl val="0"/>
      </c:catAx>
      <c:valAx>
        <c:axId val="1790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4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932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Imprisonment for Violation Rates, Black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575"/>
          <c:w val="0.93975"/>
          <c:h val="0.812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viol_only!$N$11:$W$11</c:f>
              <c:numCache>
                <c:ptCount val="10"/>
                <c:pt idx="0">
                  <c:v>24.6552122659681</c:v>
                </c:pt>
                <c:pt idx="1">
                  <c:v>28.17780193017943</c:v>
                </c:pt>
                <c:pt idx="2">
                  <c:v>25.192774119611336</c:v>
                </c:pt>
                <c:pt idx="3">
                  <c:v>36.98584804656324</c:v>
                </c:pt>
                <c:pt idx="4">
                  <c:v>54.13303312654195</c:v>
                </c:pt>
                <c:pt idx="5">
                  <c:v>64.40247760119712</c:v>
                </c:pt>
                <c:pt idx="6">
                  <c:v>72.885275772654</c:v>
                </c:pt>
                <c:pt idx="7">
                  <c:v>112.511564980078</c:v>
                </c:pt>
                <c:pt idx="8">
                  <c:v>104.28785301438246</c:v>
                </c:pt>
                <c:pt idx="9">
                  <c:v>110.78880711254948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viol_only!$N$12:$W$12</c:f>
              <c:numCache>
                <c:ptCount val="10"/>
                <c:pt idx="0">
                  <c:v>67.80183373141227</c:v>
                </c:pt>
                <c:pt idx="1">
                  <c:v>59.87782910163129</c:v>
                </c:pt>
                <c:pt idx="2">
                  <c:v>69.15663483814878</c:v>
                </c:pt>
                <c:pt idx="3">
                  <c:v>61.31864281403905</c:v>
                </c:pt>
                <c:pt idx="4">
                  <c:v>70.89990179405495</c:v>
                </c:pt>
                <c:pt idx="5">
                  <c:v>83.3443827780198</c:v>
                </c:pt>
                <c:pt idx="6">
                  <c:v>98.11479430934193</c:v>
                </c:pt>
                <c:pt idx="7">
                  <c:v>112.04664115784628</c:v>
                </c:pt>
                <c:pt idx="8">
                  <c:v>132.0979471515511</c:v>
                </c:pt>
                <c:pt idx="9">
                  <c:v>144.80694705582192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viol_only!$N$13:$W$13</c:f>
              <c:numCache>
                <c:ptCount val="10"/>
                <c:pt idx="0">
                  <c:v>9.245704599738039</c:v>
                </c:pt>
                <c:pt idx="1">
                  <c:v>16.604776137427166</c:v>
                </c:pt>
                <c:pt idx="2">
                  <c:v>23.2168702670928</c:v>
                </c:pt>
                <c:pt idx="3">
                  <c:v>30.172665511670008</c:v>
                </c:pt>
                <c:pt idx="4">
                  <c:v>41.19859158303193</c:v>
                </c:pt>
                <c:pt idx="5">
                  <c:v>40.72509613016877</c:v>
                </c:pt>
                <c:pt idx="6">
                  <c:v>65.40986287289462</c:v>
                </c:pt>
                <c:pt idx="7">
                  <c:v>76.71243066823502</c:v>
                </c:pt>
                <c:pt idx="8">
                  <c:v>122.82791577249489</c:v>
                </c:pt>
                <c:pt idx="9">
                  <c:v>122.74112655207765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viol_only!$N$14:$W$14</c:f>
              <c:numCache>
                <c:ptCount val="10"/>
                <c:pt idx="0">
                  <c:v>35.44186763232915</c:v>
                </c:pt>
                <c:pt idx="1">
                  <c:v>33.20955227485433</c:v>
                </c:pt>
                <c:pt idx="2">
                  <c:v>37.04819723472256</c:v>
                </c:pt>
                <c:pt idx="3">
                  <c:v>31.14597730236904</c:v>
                </c:pt>
                <c:pt idx="4">
                  <c:v>45.51007209753527</c:v>
                </c:pt>
                <c:pt idx="5">
                  <c:v>53.037334495103515</c:v>
                </c:pt>
                <c:pt idx="6">
                  <c:v>63.07379634171981</c:v>
                </c:pt>
                <c:pt idx="7">
                  <c:v>72.52811626814946</c:v>
                </c:pt>
                <c:pt idx="8">
                  <c:v>108.92286870391055</c:v>
                </c:pt>
                <c:pt idx="9">
                  <c:v>98.83648767302132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viol_only!$N$15:$W$15</c:f>
              <c:numCache>
                <c:ptCount val="10"/>
                <c:pt idx="0">
                  <c:v>5.650152810951024</c:v>
                </c:pt>
                <c:pt idx="1">
                  <c:v>8.050800551479837</c:v>
                </c:pt>
                <c:pt idx="2">
                  <c:v>10.373495225722317</c:v>
                </c:pt>
                <c:pt idx="3">
                  <c:v>11.679741488388391</c:v>
                </c:pt>
                <c:pt idx="4">
                  <c:v>19.16213562001485</c:v>
                </c:pt>
                <c:pt idx="5">
                  <c:v>20.362548065084386</c:v>
                </c:pt>
                <c:pt idx="6">
                  <c:v>35.97542458009204</c:v>
                </c:pt>
                <c:pt idx="7">
                  <c:v>45.09761075647755</c:v>
                </c:pt>
                <c:pt idx="8">
                  <c:v>69.52523534292163</c:v>
                </c:pt>
                <c:pt idx="9">
                  <c:v>71.71391663716895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viol_only!$N$16:$W$16</c:f>
              <c:numCache>
                <c:ptCount val="10"/>
                <c:pt idx="0">
                  <c:v>0</c:v>
                </c:pt>
                <c:pt idx="1">
                  <c:v>0.5031750344674898</c:v>
                </c:pt>
                <c:pt idx="2">
                  <c:v>0.4939759631296341</c:v>
                </c:pt>
                <c:pt idx="3">
                  <c:v>0.48665589534951625</c:v>
                </c:pt>
                <c:pt idx="4">
                  <c:v>0</c:v>
                </c:pt>
                <c:pt idx="5">
                  <c:v>0.9470952588411342</c:v>
                </c:pt>
                <c:pt idx="6">
                  <c:v>0.4672133062349616</c:v>
                </c:pt>
                <c:pt idx="7">
                  <c:v>2.3246191111586367</c:v>
                </c:pt>
                <c:pt idx="8">
                  <c:v>0.9270031379056218</c:v>
                </c:pt>
                <c:pt idx="9">
                  <c:v>0.9194091876560122</c:v>
                </c:pt>
              </c:numCache>
            </c:numRef>
          </c:val>
          <c:smooth val="0"/>
        </c:ser>
        <c:marker val="1"/>
        <c:axId val="26885576"/>
        <c:axId val="40643593"/>
      </c:lineChart>
      <c:catAx>
        <c:axId val="2688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43593"/>
        <c:crosses val="autoZero"/>
        <c:auto val="1"/>
        <c:lblOffset val="100"/>
        <c:noMultiLvlLbl val="0"/>
      </c:catAx>
      <c:valAx>
        <c:axId val="4064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85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Imprisonment for Violation Rates, Black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575"/>
          <c:w val="0.93975"/>
          <c:h val="0.812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viol_only!$Z$11:$AI$11</c:f>
              <c:numCache>
                <c:ptCount val="10"/>
                <c:pt idx="0">
                  <c:v>26.416507098073765</c:v>
                </c:pt>
                <c:pt idx="1">
                  <c:v>26.008596105252952</c:v>
                </c:pt>
                <c:pt idx="2">
                  <c:v>30.118808032118</c:v>
                </c:pt>
                <c:pt idx="3">
                  <c:v>38.77055176423884</c:v>
                </c:pt>
                <c:pt idx="4">
                  <c:v>51.84045292476744</c:v>
                </c:pt>
                <c:pt idx="5">
                  <c:v>63.80692883346436</c:v>
                </c:pt>
                <c:pt idx="6">
                  <c:v>83.2664394513097</c:v>
                </c:pt>
                <c:pt idx="7">
                  <c:v>96.56156458903816</c:v>
                </c:pt>
                <c:pt idx="8">
                  <c:v>109.19607503566999</c:v>
                </c:pt>
                <c:pt idx="9">
                  <c:v>107.53833006346596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viol_only!$Z$12:$AI$12</c:f>
              <c:numCache>
                <c:ptCount val="10"/>
                <c:pt idx="0">
                  <c:v>63.83983141652178</c:v>
                </c:pt>
                <c:pt idx="1">
                  <c:v>65.61209922373078</c:v>
                </c:pt>
                <c:pt idx="2">
                  <c:v>63.45103558460638</c:v>
                </c:pt>
                <c:pt idx="3">
                  <c:v>67.12505981541426</c:v>
                </c:pt>
                <c:pt idx="4">
                  <c:v>71.8543091287046</c:v>
                </c:pt>
                <c:pt idx="5">
                  <c:v>84.11969296047224</c:v>
                </c:pt>
                <c:pt idx="6">
                  <c:v>97.83527274840269</c:v>
                </c:pt>
                <c:pt idx="7">
                  <c:v>114.08646087291311</c:v>
                </c:pt>
                <c:pt idx="8">
                  <c:v>129.65051178840642</c:v>
                </c:pt>
                <c:pt idx="9">
                  <c:v>138.4524471036865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viol_only!$Z$13:$AI$13</c:f>
              <c:numCache>
                <c:ptCount val="10"/>
                <c:pt idx="0">
                  <c:v>12.925240368582603</c:v>
                </c:pt>
                <c:pt idx="1">
                  <c:v>16.355783668086</c:v>
                </c:pt>
                <c:pt idx="2">
                  <c:v>23.33143730539666</c:v>
                </c:pt>
                <c:pt idx="3">
                  <c:v>31.52937578726491</c:v>
                </c:pt>
                <c:pt idx="4">
                  <c:v>37.3654510749569</c:v>
                </c:pt>
                <c:pt idx="5">
                  <c:v>49.11118352869844</c:v>
                </c:pt>
                <c:pt idx="6">
                  <c:v>60.9491298904328</c:v>
                </c:pt>
                <c:pt idx="7">
                  <c:v>88.31673643787485</c:v>
                </c:pt>
                <c:pt idx="8">
                  <c:v>107.42715766426919</c:v>
                </c:pt>
                <c:pt idx="9">
                  <c:v>122.78452116228627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viol_only!$Z$14:$AI$14</c:f>
              <c:numCache>
                <c:ptCount val="10"/>
                <c:pt idx="0">
                  <c:v>34.32570995359174</c:v>
                </c:pt>
                <c:pt idx="1">
                  <c:v>35.23320571396868</c:v>
                </c:pt>
                <c:pt idx="2">
                  <c:v>33.801242270648636</c:v>
                </c:pt>
                <c:pt idx="3">
                  <c:v>37.901415544875626</c:v>
                </c:pt>
                <c:pt idx="4">
                  <c:v>43.23112796500261</c:v>
                </c:pt>
                <c:pt idx="5">
                  <c:v>53.87373431145287</c:v>
                </c:pt>
                <c:pt idx="6">
                  <c:v>62.87974903499093</c:v>
                </c:pt>
                <c:pt idx="7">
                  <c:v>81.50826043792661</c:v>
                </c:pt>
                <c:pt idx="8">
                  <c:v>93.42915754836044</c:v>
                </c:pt>
                <c:pt idx="9">
                  <c:v>103.87967818846593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viol_only!$Z$15:$AI$15</c:f>
              <c:numCache>
                <c:ptCount val="10"/>
                <c:pt idx="0">
                  <c:v>6.85047668121543</c:v>
                </c:pt>
                <c:pt idx="1">
                  <c:v>8.02481619605106</c:v>
                </c:pt>
                <c:pt idx="2">
                  <c:v>10.034679088530181</c:v>
                </c:pt>
                <c:pt idx="3">
                  <c:v>13.738457444708521</c:v>
                </c:pt>
                <c:pt idx="4">
                  <c:v>17.068141724495877</c:v>
                </c:pt>
                <c:pt idx="5">
                  <c:v>25.166702755063756</c:v>
                </c:pt>
                <c:pt idx="6">
                  <c:v>33.811861133884655</c:v>
                </c:pt>
                <c:pt idx="7">
                  <c:v>50.199423559830414</c:v>
                </c:pt>
                <c:pt idx="8">
                  <c:v>62.112254245522706</c:v>
                </c:pt>
                <c:pt idx="9">
                  <c:v>70.61957599004529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viol_only!$Z$16:$AI$16</c:f>
              <c:numCache>
                <c:ptCount val="10"/>
                <c:pt idx="0">
                  <c:v>0.2515875172337449</c:v>
                </c:pt>
                <c:pt idx="1">
                  <c:v>0.33238366586570794</c:v>
                </c:pt>
                <c:pt idx="2">
                  <c:v>0.49460229764888003</c:v>
                </c:pt>
                <c:pt idx="3">
                  <c:v>0.3268772861597168</c:v>
                </c:pt>
                <c:pt idx="4">
                  <c:v>0.4779170513968835</c:v>
                </c:pt>
                <c:pt idx="5">
                  <c:v>0.4714361883586986</c:v>
                </c:pt>
                <c:pt idx="6">
                  <c:v>1.2463092254115775</c:v>
                </c:pt>
                <c:pt idx="7">
                  <c:v>1.2396118517664068</c:v>
                </c:pt>
                <c:pt idx="8">
                  <c:v>1.3903438122400902</c:v>
                </c:pt>
                <c:pt idx="9">
                  <c:v>0.923206162780817</c:v>
                </c:pt>
              </c:numCache>
            </c:numRef>
          </c:val>
          <c:smooth val="0"/>
        </c:ser>
        <c:marker val="1"/>
        <c:axId val="30248018"/>
        <c:axId val="3796707"/>
      </c:lineChart>
      <c:catAx>
        <c:axId val="3024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6707"/>
        <c:crosses val="autoZero"/>
        <c:auto val="1"/>
        <c:lblOffset val="100"/>
        <c:noMultiLvlLbl val="0"/>
      </c:catAx>
      <c:valAx>
        <c:axId val="379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24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Milwaukee County Imprisonment for Violation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55"/>
          <c:w val="0.90825"/>
          <c:h val="0.8162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viol_only!$N$20:$W$20</c:f>
              <c:numCache>
                <c:ptCount val="10"/>
                <c:pt idx="0">
                  <c:v>6.665926008221309</c:v>
                </c:pt>
                <c:pt idx="1">
                  <c:v>12.979146837414554</c:v>
                </c:pt>
                <c:pt idx="2">
                  <c:v>14.73560121252947</c:v>
                </c:pt>
                <c:pt idx="3">
                  <c:v>10.23122570083896</c:v>
                </c:pt>
                <c:pt idx="4">
                  <c:v>11.835019823658204</c:v>
                </c:pt>
                <c:pt idx="5">
                  <c:v>28.618308085625976</c:v>
                </c:pt>
                <c:pt idx="6">
                  <c:v>29.68955855337626</c:v>
                </c:pt>
                <c:pt idx="7">
                  <c:v>17.91954125974375</c:v>
                </c:pt>
                <c:pt idx="8">
                  <c:v>36.293249455601256</c:v>
                </c:pt>
                <c:pt idx="9">
                  <c:v>26.808303872124387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viol_only!$N$21:$W$21</c:f>
              <c:numCache>
                <c:ptCount val="10"/>
                <c:pt idx="0">
                  <c:v>11.10987668036885</c:v>
                </c:pt>
                <c:pt idx="1">
                  <c:v>21.631911395690924</c:v>
                </c:pt>
                <c:pt idx="2">
                  <c:v>6.31525766251263</c:v>
                </c:pt>
                <c:pt idx="3">
                  <c:v>14.323715981174546</c:v>
                </c:pt>
                <c:pt idx="4">
                  <c:v>17.752529735487304</c:v>
                </c:pt>
                <c:pt idx="5">
                  <c:v>22.89464646850078</c:v>
                </c:pt>
                <c:pt idx="6">
                  <c:v>20.41157150544618</c:v>
                </c:pt>
                <c:pt idx="7">
                  <c:v>30.463220141564374</c:v>
                </c:pt>
                <c:pt idx="8">
                  <c:v>34.56499948152501</c:v>
                </c:pt>
                <c:pt idx="9">
                  <c:v>31.834860848147716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viol_only!$N$22:$W$22</c:f>
              <c:numCache>
                <c:ptCount val="10"/>
                <c:pt idx="0">
                  <c:v>4.4439506721475395</c:v>
                </c:pt>
                <c:pt idx="1">
                  <c:v>4.326382279138184</c:v>
                </c:pt>
                <c:pt idx="2">
                  <c:v>10.525429437521051</c:v>
                </c:pt>
                <c:pt idx="3">
                  <c:v>8.184980560671168</c:v>
                </c:pt>
                <c:pt idx="4">
                  <c:v>13.807523127601238</c:v>
                </c:pt>
                <c:pt idx="5">
                  <c:v>30.526195291334375</c:v>
                </c:pt>
                <c:pt idx="6">
                  <c:v>27.833961143790244</c:v>
                </c:pt>
                <c:pt idx="7">
                  <c:v>26.879311889615625</c:v>
                </c:pt>
                <c:pt idx="8">
                  <c:v>29.380249559296256</c:v>
                </c:pt>
                <c:pt idx="9">
                  <c:v>20.10622790409329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viol_only!$N$23:$W$23</c:f>
              <c:numCache>
                <c:ptCount val="10"/>
                <c:pt idx="0">
                  <c:v>13.331852016442618</c:v>
                </c:pt>
                <c:pt idx="1">
                  <c:v>6.489573418707277</c:v>
                </c:pt>
                <c:pt idx="2">
                  <c:v>12.63051532502526</c:v>
                </c:pt>
                <c:pt idx="3">
                  <c:v>8.184980560671168</c:v>
                </c:pt>
                <c:pt idx="4">
                  <c:v>13.807523127601238</c:v>
                </c:pt>
                <c:pt idx="5">
                  <c:v>3.815774411416797</c:v>
                </c:pt>
                <c:pt idx="6">
                  <c:v>16.700376686274144</c:v>
                </c:pt>
                <c:pt idx="7">
                  <c:v>17.91954125974375</c:v>
                </c:pt>
                <c:pt idx="8">
                  <c:v>19.010749714838756</c:v>
                </c:pt>
                <c:pt idx="9">
                  <c:v>25.132784880116617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viol_only!$N$24:$W$24</c:f>
              <c:numCache>
                <c:ptCount val="10"/>
                <c:pt idx="0">
                  <c:v>2.2219753360737697</c:v>
                </c:pt>
                <c:pt idx="1">
                  <c:v>0</c:v>
                </c:pt>
                <c:pt idx="2">
                  <c:v>4.21017177500842</c:v>
                </c:pt>
                <c:pt idx="3">
                  <c:v>8.184980560671168</c:v>
                </c:pt>
                <c:pt idx="4">
                  <c:v>7.890013215772137</c:v>
                </c:pt>
                <c:pt idx="5">
                  <c:v>13.35521043995879</c:v>
                </c:pt>
                <c:pt idx="6">
                  <c:v>14.84477927668813</c:v>
                </c:pt>
                <c:pt idx="7">
                  <c:v>5.375862377923125</c:v>
                </c:pt>
                <c:pt idx="8">
                  <c:v>13.825999792610002</c:v>
                </c:pt>
                <c:pt idx="9">
                  <c:v>13.404151936062194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3.58390825194875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097821"/>
        <c:crosses val="autoZero"/>
        <c:auto val="1"/>
        <c:lblOffset val="100"/>
        <c:noMultiLvlLbl val="0"/>
      </c:catAx>
      <c:valAx>
        <c:axId val="390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170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Imprisonment for Violation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55"/>
          <c:w val="0.90825"/>
          <c:h val="0.8162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viol_only!$Z$20:$AI$20</c:f>
              <c:numCache>
                <c:ptCount val="10"/>
                <c:pt idx="0">
                  <c:v>9.822536422817931</c:v>
                </c:pt>
                <c:pt idx="1">
                  <c:v>11.460224686055112</c:v>
                </c:pt>
                <c:pt idx="2">
                  <c:v>12.648657916927661</c:v>
                </c:pt>
                <c:pt idx="3">
                  <c:v>12.267282245675545</c:v>
                </c:pt>
                <c:pt idx="4">
                  <c:v>16.89485120337438</c:v>
                </c:pt>
                <c:pt idx="5">
                  <c:v>23.380962154220146</c:v>
                </c:pt>
                <c:pt idx="6">
                  <c:v>25.40913596624866</c:v>
                </c:pt>
                <c:pt idx="7">
                  <c:v>27.967449756240423</c:v>
                </c:pt>
                <c:pt idx="8">
                  <c:v>27.007031529156464</c:v>
                </c:pt>
                <c:pt idx="9">
                  <c:v>31.55077666386282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viol_only!$Z$21:$AI$21</c:f>
              <c:numCache>
                <c:ptCount val="10"/>
                <c:pt idx="0">
                  <c:v>16.37089403802989</c:v>
                </c:pt>
                <c:pt idx="1">
                  <c:v>13.019015246190802</c:v>
                </c:pt>
                <c:pt idx="2">
                  <c:v>14.090295013126033</c:v>
                </c:pt>
                <c:pt idx="3">
                  <c:v>12.79716779305816</c:v>
                </c:pt>
                <c:pt idx="4">
                  <c:v>18.323630728387545</c:v>
                </c:pt>
                <c:pt idx="5">
                  <c:v>20.35291590314475</c:v>
                </c:pt>
                <c:pt idx="6">
                  <c:v>24.589812705170445</c:v>
                </c:pt>
                <c:pt idx="7">
                  <c:v>28.47993037617852</c:v>
                </c:pt>
                <c:pt idx="8">
                  <c:v>32.287693490412366</c:v>
                </c:pt>
                <c:pt idx="9">
                  <c:v>33.19993016483636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viol_only!$Z$22:$AI$22</c:f>
              <c:numCache>
                <c:ptCount val="10"/>
                <c:pt idx="0">
                  <c:v>4.385166475642862</c:v>
                </c:pt>
                <c:pt idx="1">
                  <c:v>6.431920796268925</c:v>
                </c:pt>
                <c:pt idx="2">
                  <c:v>7.678930759110134</c:v>
                </c:pt>
                <c:pt idx="3">
                  <c:v>10.839311041931152</c:v>
                </c:pt>
                <c:pt idx="4">
                  <c:v>17.50623299320226</c:v>
                </c:pt>
                <c:pt idx="5">
                  <c:v>24.055893187575283</c:v>
                </c:pt>
                <c:pt idx="6">
                  <c:v>28.41315610824675</c:v>
                </c:pt>
                <c:pt idx="7">
                  <c:v>28.031174197567378</c:v>
                </c:pt>
                <c:pt idx="8">
                  <c:v>25.45526311766839</c:v>
                </c:pt>
                <c:pt idx="9">
                  <c:v>24.743238731694774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viol_only!$Z$23:$AI$23</c:f>
              <c:numCache>
                <c:ptCount val="10"/>
                <c:pt idx="0">
                  <c:v>9.910712717574947</c:v>
                </c:pt>
                <c:pt idx="1">
                  <c:v>10.817313586725051</c:v>
                </c:pt>
                <c:pt idx="2">
                  <c:v>9.101689768134568</c:v>
                </c:pt>
                <c:pt idx="3">
                  <c:v>11.541006337765888</c:v>
                </c:pt>
                <c:pt idx="4">
                  <c:v>8.602759366563069</c:v>
                </c:pt>
                <c:pt idx="5">
                  <c:v>11.44122474176406</c:v>
                </c:pt>
                <c:pt idx="6">
                  <c:v>12.81189745247823</c:v>
                </c:pt>
                <c:pt idx="7">
                  <c:v>17.87688922028555</c:v>
                </c:pt>
                <c:pt idx="8">
                  <c:v>20.687691951566375</c:v>
                </c:pt>
                <c:pt idx="9">
                  <c:v>22.071767297477685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viol_only!$Z$24:$AI$24</c:f>
              <c:numCache>
                <c:ptCount val="10"/>
                <c:pt idx="0">
                  <c:v>1.1109876680368849</c:v>
                </c:pt>
                <c:pt idx="1">
                  <c:v>2.1440490370273966</c:v>
                </c:pt>
                <c:pt idx="2">
                  <c:v>4.131717445226529</c:v>
                </c:pt>
                <c:pt idx="3">
                  <c:v>6.761721850483908</c:v>
                </c:pt>
                <c:pt idx="4">
                  <c:v>9.810068072134031</c:v>
                </c:pt>
                <c:pt idx="5">
                  <c:v>12.030000977473017</c:v>
                </c:pt>
                <c:pt idx="6">
                  <c:v>11.191950698190015</c:v>
                </c:pt>
                <c:pt idx="7">
                  <c:v>11.348880482407088</c:v>
                </c:pt>
                <c:pt idx="8">
                  <c:v>10.868671368865106</c:v>
                </c:pt>
                <c:pt idx="9">
                  <c:v>13.615075864336099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1.1946360839829167</c:v>
                </c:pt>
                <c:pt idx="7">
                  <c:v>1.1946360839829167</c:v>
                </c:pt>
                <c:pt idx="8">
                  <c:v>1.1946360839829167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336070"/>
        <c:axId val="12806903"/>
      </c:lineChart>
      <c:catAx>
        <c:axId val="16336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06903"/>
        <c:crosses val="autoZero"/>
        <c:auto val="1"/>
        <c:lblOffset val="100"/>
        <c:noMultiLvlLbl val="0"/>
      </c:catAx>
      <c:valAx>
        <c:axId val="1280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36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Imprisonment for Violation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2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viol_only!$N$29:$W$29</c:f>
              <c:numCache>
                <c:ptCount val="10"/>
                <c:pt idx="0">
                  <c:v>0</c:v>
                </c:pt>
                <c:pt idx="1">
                  <c:v>31.407035175879397</c:v>
                </c:pt>
                <c:pt idx="2">
                  <c:v>79.2393026941363</c:v>
                </c:pt>
                <c:pt idx="3">
                  <c:v>63.73486297004461</c:v>
                </c:pt>
                <c:pt idx="4">
                  <c:v>16.087516087516086</c:v>
                </c:pt>
                <c:pt idx="5">
                  <c:v>97.94319294809011</c:v>
                </c:pt>
                <c:pt idx="6">
                  <c:v>32.900148050666225</c:v>
                </c:pt>
                <c:pt idx="7">
                  <c:v>16.61405549094534</c:v>
                </c:pt>
                <c:pt idx="8">
                  <c:v>16.812373907195695</c:v>
                </c:pt>
                <c:pt idx="9">
                  <c:v>33.82377811601556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viol_only!$N$30:$W$30</c:f>
              <c:numCache>
                <c:ptCount val="10"/>
                <c:pt idx="0">
                  <c:v>47.3634354278497</c:v>
                </c:pt>
                <c:pt idx="1">
                  <c:v>94.22110552763819</c:v>
                </c:pt>
                <c:pt idx="2">
                  <c:v>47.543581616481774</c:v>
                </c:pt>
                <c:pt idx="3">
                  <c:v>47.80114722753346</c:v>
                </c:pt>
                <c:pt idx="4">
                  <c:v>48.262548262548265</c:v>
                </c:pt>
                <c:pt idx="5">
                  <c:v>97.94319294809011</c:v>
                </c:pt>
                <c:pt idx="6">
                  <c:v>131.6005922026649</c:v>
                </c:pt>
                <c:pt idx="7">
                  <c:v>66.45622196378136</c:v>
                </c:pt>
                <c:pt idx="8">
                  <c:v>100.87424344317418</c:v>
                </c:pt>
                <c:pt idx="9">
                  <c:v>118.38322340605446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viol_only!$N$31:$W$31</c:f>
              <c:numCache>
                <c:ptCount val="10"/>
                <c:pt idx="0">
                  <c:v>0</c:v>
                </c:pt>
                <c:pt idx="1">
                  <c:v>15.703517587939698</c:v>
                </c:pt>
                <c:pt idx="2">
                  <c:v>15.847860538827259</c:v>
                </c:pt>
                <c:pt idx="3">
                  <c:v>47.80114722753346</c:v>
                </c:pt>
                <c:pt idx="4">
                  <c:v>16.087516087516086</c:v>
                </c:pt>
                <c:pt idx="5">
                  <c:v>32.6477309826967</c:v>
                </c:pt>
                <c:pt idx="6">
                  <c:v>16.450074025333112</c:v>
                </c:pt>
                <c:pt idx="7">
                  <c:v>33.22811098189068</c:v>
                </c:pt>
                <c:pt idx="8">
                  <c:v>16.812373907195695</c:v>
                </c:pt>
                <c:pt idx="9">
                  <c:v>33.82377811601556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31.867431485022305</c:v>
                </c:pt>
                <c:pt idx="4">
                  <c:v>16.087516087516086</c:v>
                </c:pt>
                <c:pt idx="5">
                  <c:v>0</c:v>
                </c:pt>
                <c:pt idx="6">
                  <c:v>16.450074025333112</c:v>
                </c:pt>
                <c:pt idx="7">
                  <c:v>49.84216647283602</c:v>
                </c:pt>
                <c:pt idx="8">
                  <c:v>50.43712172158709</c:v>
                </c:pt>
                <c:pt idx="9">
                  <c:v>118.38322340605446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viol_only!$N$33:$W$33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16.087516087516086</c:v>
                </c:pt>
                <c:pt idx="5">
                  <c:v>48.97159647404506</c:v>
                </c:pt>
                <c:pt idx="6">
                  <c:v>16.450074025333112</c:v>
                </c:pt>
                <c:pt idx="7">
                  <c:v>33.22811098189068</c:v>
                </c:pt>
                <c:pt idx="8">
                  <c:v>33.62474781439139</c:v>
                </c:pt>
                <c:pt idx="9">
                  <c:v>33.82377811601556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153264"/>
        <c:axId val="30726193"/>
      </c:lineChart>
      <c:catAx>
        <c:axId val="48153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26193"/>
        <c:crosses val="autoZero"/>
        <c:auto val="1"/>
        <c:lblOffset val="100"/>
        <c:noMultiLvlLbl val="0"/>
      </c:catAx>
      <c:valAx>
        <c:axId val="30726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53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2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Milwaukee County Imprisonment for Violation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375"/>
          <c:w val="0.90725"/>
          <c:h val="0.784"/>
        </c:manualLayout>
      </c:layout>
      <c:lineChart>
        <c:grouping val="standard"/>
        <c:varyColors val="0"/>
        <c:ser>
          <c:idx val="2"/>
          <c:order val="0"/>
          <c:tx>
            <c:strRef>
              <c:f>viol_only!$Y$29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viol_only!$Z$29:$AI$29</c:f>
              <c:numCache>
                <c:ptCount val="10"/>
                <c:pt idx="0">
                  <c:v>15.703517587939698</c:v>
                </c:pt>
                <c:pt idx="1">
                  <c:v>36.882112623338564</c:v>
                </c:pt>
                <c:pt idx="2">
                  <c:v>58.12706694668677</c:v>
                </c:pt>
                <c:pt idx="3">
                  <c:v>53.020560583899</c:v>
                </c:pt>
                <c:pt idx="4">
                  <c:v>59.25519066855028</c:v>
                </c:pt>
                <c:pt idx="5">
                  <c:v>48.976952362090806</c:v>
                </c:pt>
                <c:pt idx="6">
                  <c:v>49.152465496567224</c:v>
                </c:pt>
                <c:pt idx="7">
                  <c:v>22.10885914960242</c:v>
                </c:pt>
                <c:pt idx="8">
                  <c:v>22.4167358380522</c:v>
                </c:pt>
                <c:pt idx="9">
                  <c:v>25.318076011605626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viol_only!$Z$30:$AI$30</c:f>
              <c:numCache>
                <c:ptCount val="10"/>
                <c:pt idx="0">
                  <c:v>70.79227047774394</c:v>
                </c:pt>
                <c:pt idx="1">
                  <c:v>63.04270752398988</c:v>
                </c:pt>
                <c:pt idx="2">
                  <c:v>63.1886114572178</c:v>
                </c:pt>
                <c:pt idx="3">
                  <c:v>47.8690923688545</c:v>
                </c:pt>
                <c:pt idx="4">
                  <c:v>64.66896281272395</c:v>
                </c:pt>
                <c:pt idx="5">
                  <c:v>92.60211113776775</c:v>
                </c:pt>
                <c:pt idx="6">
                  <c:v>98.6666690381788</c:v>
                </c:pt>
                <c:pt idx="7">
                  <c:v>99.64368586987348</c:v>
                </c:pt>
                <c:pt idx="8">
                  <c:v>95.23789627100332</c:v>
                </c:pt>
                <c:pt idx="9">
                  <c:v>109.62873342461432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viol_only!$Z$31:$AI$31</c:f>
              <c:numCache>
                <c:ptCount val="10"/>
                <c:pt idx="0">
                  <c:v>7.851758793969849</c:v>
                </c:pt>
                <c:pt idx="1">
                  <c:v>10.517126042255653</c:v>
                </c:pt>
                <c:pt idx="2">
                  <c:v>26.450841784766805</c:v>
                </c:pt>
                <c:pt idx="3">
                  <c:v>26.5788412846256</c:v>
                </c:pt>
                <c:pt idx="4">
                  <c:v>32.17879809924875</c:v>
                </c:pt>
                <c:pt idx="5">
                  <c:v>21.728440365181967</c:v>
                </c:pt>
                <c:pt idx="6">
                  <c:v>27.441971996640163</c:v>
                </c:pt>
                <c:pt idx="7">
                  <c:v>22.163519638139828</c:v>
                </c:pt>
                <c:pt idx="8">
                  <c:v>27.95475433503398</c:v>
                </c:pt>
                <c:pt idx="9">
                  <c:v>25.318076011605626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viol_only!$Z$32:$AI$32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10.622477161674102</c:v>
                </c:pt>
                <c:pt idx="3">
                  <c:v>15.984982524179463</c:v>
                </c:pt>
                <c:pt idx="4">
                  <c:v>15.984982524179463</c:v>
                </c:pt>
                <c:pt idx="5">
                  <c:v>10.845863370949735</c:v>
                </c:pt>
                <c:pt idx="6">
                  <c:v>22.097413499389713</c:v>
                </c:pt>
                <c:pt idx="7">
                  <c:v>38.90978740658541</c:v>
                </c:pt>
                <c:pt idx="8">
                  <c:v>72.88750386682585</c:v>
                </c:pt>
                <c:pt idx="9">
                  <c:v>84.41017256382077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viol_only!$Z$33:$AI$33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5.362505362505362</c:v>
                </c:pt>
                <c:pt idx="4">
                  <c:v>21.686370853853713</c:v>
                </c:pt>
                <c:pt idx="5">
                  <c:v>27.169728862298083</c:v>
                </c:pt>
                <c:pt idx="6">
                  <c:v>32.88326049375628</c:v>
                </c:pt>
                <c:pt idx="7">
                  <c:v>27.767644273871724</c:v>
                </c:pt>
                <c:pt idx="8">
                  <c:v>33.55887897076588</c:v>
                </c:pt>
                <c:pt idx="9">
                  <c:v>33.72426296520348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viol_only!$Z$28:$AI$28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100282"/>
        <c:axId val="5793675"/>
      </c:lineChart>
      <c:catAx>
        <c:axId val="810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93675"/>
        <c:crosses val="autoZero"/>
        <c:auto val="1"/>
        <c:lblOffset val="100"/>
        <c:noMultiLvlLbl val="0"/>
      </c:catAx>
      <c:valAx>
        <c:axId val="5793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100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Imprisonment for Violation Rates, Asian/PIs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2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viol_only!$M$38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viol_only!$N$38:$W$38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5.383869925702595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viol_only!$M$39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6.140243153628883</c:v>
                </c:pt>
                <c:pt idx="3">
                  <c:v>5.905976848570754</c:v>
                </c:pt>
                <c:pt idx="4">
                  <c:v>0</c:v>
                </c:pt>
                <c:pt idx="5">
                  <c:v>0</c:v>
                </c:pt>
                <c:pt idx="6">
                  <c:v>10.981770261366133</c:v>
                </c:pt>
                <c:pt idx="7">
                  <c:v>5.383869925702595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viol_only!$M$40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viol_only!$N$40:$W$40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viol_only!$M$41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viol_only!$N$41:$W$41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10.55353279510316</c:v>
                </c:pt>
                <c:pt idx="9">
                  <c:v>10.228609420549276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viol_only!$M$42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viol_only!$M$43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viol_only!$N$37:$W$37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viol_only!$N$43:$W$43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143076"/>
        <c:axId val="66634501"/>
      </c:lineChart>
      <c:catAx>
        <c:axId val="52143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34501"/>
        <c:crosses val="autoZero"/>
        <c:auto val="1"/>
        <c:lblOffset val="100"/>
        <c:noMultiLvlLbl val="0"/>
      </c:catAx>
      <c:valAx>
        <c:axId val="6663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43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2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workbookViewId="0" topLeftCell="V1">
      <selection activeCell="Y1" sqref="Y1:AI16384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18</v>
      </c>
      <c r="C2">
        <v>18</v>
      </c>
      <c r="D2">
        <v>16</v>
      </c>
      <c r="E2">
        <v>23</v>
      </c>
      <c r="F2">
        <v>27</v>
      </c>
      <c r="G2">
        <v>41</v>
      </c>
      <c r="H2">
        <v>42</v>
      </c>
      <c r="I2">
        <v>45</v>
      </c>
      <c r="J2">
        <v>43</v>
      </c>
      <c r="K2">
        <v>56</v>
      </c>
      <c r="M2" s="1" t="s">
        <v>1</v>
      </c>
      <c r="N2" s="3">
        <f aca="true" t="shared" si="0" ref="N2:W8">(B2/B$9)*100000</f>
        <v>2.5793249906499467</v>
      </c>
      <c r="O2" s="3">
        <f t="shared" si="0"/>
        <v>2.601441776842543</v>
      </c>
      <c r="P2" s="3">
        <f t="shared" si="0"/>
        <v>2.3368273771011365</v>
      </c>
      <c r="Q2" s="3">
        <f t="shared" si="0"/>
        <v>3.4146261800873847</v>
      </c>
      <c r="R2" s="3">
        <f t="shared" si="0"/>
        <v>4.095407834363505</v>
      </c>
      <c r="S2" s="3">
        <f t="shared" si="0"/>
        <v>6.339183420406913</v>
      </c>
      <c r="T2" s="3">
        <f t="shared" si="0"/>
        <v>6.6178625564487925</v>
      </c>
      <c r="U2" s="3">
        <f t="shared" si="0"/>
        <v>7.229519574325888</v>
      </c>
      <c r="V2" s="3">
        <f t="shared" si="0"/>
        <v>7.01438438173911</v>
      </c>
      <c r="W2" s="3">
        <f t="shared" si="0"/>
        <v>9.2781592132121</v>
      </c>
      <c r="Y2" s="1" t="s">
        <v>1</v>
      </c>
      <c r="Z2" s="3">
        <f>(N2+O2)/2</f>
        <v>2.5903833837462447</v>
      </c>
      <c r="AA2" s="3">
        <f aca="true" t="shared" si="1" ref="AA2:AH8">SUM(N2:P2)/3</f>
        <v>2.505864714864542</v>
      </c>
      <c r="AB2" s="3">
        <f t="shared" si="1"/>
        <v>2.7842984446770216</v>
      </c>
      <c r="AC2" s="3">
        <f t="shared" si="1"/>
        <v>3.2822871305173416</v>
      </c>
      <c r="AD2" s="3">
        <f t="shared" si="1"/>
        <v>4.616405811619267</v>
      </c>
      <c r="AE2" s="3">
        <f t="shared" si="1"/>
        <v>5.684151270406403</v>
      </c>
      <c r="AF2" s="3">
        <f t="shared" si="1"/>
        <v>6.728855183727198</v>
      </c>
      <c r="AG2" s="3">
        <f t="shared" si="1"/>
        <v>6.95392217083793</v>
      </c>
      <c r="AH2" s="3">
        <f t="shared" si="1"/>
        <v>7.8406877230923655</v>
      </c>
      <c r="AI2" s="3">
        <f>SUM(V2:W2)/2</f>
        <v>8.146271797475604</v>
      </c>
    </row>
    <row r="3" spans="1:35" ht="13.5">
      <c r="A3" s="1" t="s">
        <v>12</v>
      </c>
      <c r="B3">
        <v>28</v>
      </c>
      <c r="C3">
        <v>31</v>
      </c>
      <c r="D3">
        <v>30</v>
      </c>
      <c r="E3">
        <v>26</v>
      </c>
      <c r="F3">
        <v>28</v>
      </c>
      <c r="G3">
        <v>26</v>
      </c>
      <c r="H3">
        <v>54</v>
      </c>
      <c r="I3">
        <v>48</v>
      </c>
      <c r="J3">
        <v>57</v>
      </c>
      <c r="K3">
        <v>59</v>
      </c>
      <c r="M3" s="1" t="s">
        <v>12</v>
      </c>
      <c r="N3" s="3">
        <f t="shared" si="0"/>
        <v>4.012283318788806</v>
      </c>
      <c r="O3" s="3">
        <f t="shared" si="0"/>
        <v>4.480260837895492</v>
      </c>
      <c r="P3" s="3">
        <f t="shared" si="0"/>
        <v>4.381551332064631</v>
      </c>
      <c r="Q3" s="3">
        <f t="shared" si="0"/>
        <v>3.8600122035770434</v>
      </c>
      <c r="R3" s="3">
        <f t="shared" si="0"/>
        <v>4.247089606006599</v>
      </c>
      <c r="S3" s="3">
        <f t="shared" si="0"/>
        <v>4.019969973916579</v>
      </c>
      <c r="T3" s="3">
        <f t="shared" si="0"/>
        <v>8.508680429719876</v>
      </c>
      <c r="U3" s="3">
        <f t="shared" si="0"/>
        <v>7.711487545947613</v>
      </c>
      <c r="V3" s="3">
        <f t="shared" si="0"/>
        <v>9.298137436258822</v>
      </c>
      <c r="W3" s="3">
        <f t="shared" si="0"/>
        <v>9.775203456777033</v>
      </c>
      <c r="Y3" s="1" t="s">
        <v>12</v>
      </c>
      <c r="Z3" s="3">
        <f aca="true" t="shared" si="2" ref="Z3:Z8">(N3+O3)/2</f>
        <v>4.246272078342149</v>
      </c>
      <c r="AA3" s="3">
        <f t="shared" si="1"/>
        <v>4.29136516291631</v>
      </c>
      <c r="AB3" s="3">
        <f t="shared" si="1"/>
        <v>4.240608124512389</v>
      </c>
      <c r="AC3" s="3">
        <f t="shared" si="1"/>
        <v>4.162884380549424</v>
      </c>
      <c r="AD3" s="3">
        <f t="shared" si="1"/>
        <v>4.042357261166741</v>
      </c>
      <c r="AE3" s="3">
        <f t="shared" si="1"/>
        <v>5.591913336547684</v>
      </c>
      <c r="AF3" s="3">
        <f t="shared" si="1"/>
        <v>6.746712649861355</v>
      </c>
      <c r="AG3" s="3">
        <f t="shared" si="1"/>
        <v>8.506101803975438</v>
      </c>
      <c r="AH3" s="3">
        <f t="shared" si="1"/>
        <v>8.928276146327823</v>
      </c>
      <c r="AI3" s="3">
        <f aca="true" t="shared" si="3" ref="AI3:AI8">SUM(V3:W3)/2</f>
        <v>9.536670446517928</v>
      </c>
    </row>
    <row r="4" spans="1:35" ht="13.5">
      <c r="A4" s="1" t="s">
        <v>2</v>
      </c>
      <c r="B4">
        <v>6</v>
      </c>
      <c r="C4">
        <v>6</v>
      </c>
      <c r="D4">
        <v>11</v>
      </c>
      <c r="E4">
        <v>13</v>
      </c>
      <c r="F4">
        <v>5</v>
      </c>
      <c r="G4">
        <v>16</v>
      </c>
      <c r="H4">
        <v>18</v>
      </c>
      <c r="I4">
        <v>21</v>
      </c>
      <c r="J4">
        <v>19</v>
      </c>
      <c r="K4">
        <v>28</v>
      </c>
      <c r="M4" s="1" t="s">
        <v>2</v>
      </c>
      <c r="N4" s="3">
        <f t="shared" si="0"/>
        <v>0.8597749968833156</v>
      </c>
      <c r="O4" s="3">
        <f t="shared" si="0"/>
        <v>0.8671472589475144</v>
      </c>
      <c r="P4" s="3">
        <f t="shared" si="0"/>
        <v>1.6065688217570313</v>
      </c>
      <c r="Q4" s="3">
        <f t="shared" si="0"/>
        <v>1.9300061017885217</v>
      </c>
      <c r="R4" s="3">
        <f t="shared" si="0"/>
        <v>0.758408858215464</v>
      </c>
      <c r="S4" s="3">
        <f t="shared" si="0"/>
        <v>2.4738276762563567</v>
      </c>
      <c r="T4" s="3">
        <f t="shared" si="0"/>
        <v>2.836226809906625</v>
      </c>
      <c r="U4" s="3">
        <f t="shared" si="0"/>
        <v>3.373775801352081</v>
      </c>
      <c r="V4" s="3">
        <f t="shared" si="0"/>
        <v>3.0993791454196074</v>
      </c>
      <c r="W4" s="3">
        <f t="shared" si="0"/>
        <v>4.63907960660605</v>
      </c>
      <c r="Y4" s="1" t="s">
        <v>2</v>
      </c>
      <c r="Z4" s="3">
        <f t="shared" si="2"/>
        <v>0.863461127915415</v>
      </c>
      <c r="AA4" s="3">
        <f t="shared" si="1"/>
        <v>1.111163692529287</v>
      </c>
      <c r="AB4" s="3">
        <f t="shared" si="1"/>
        <v>1.467907394164356</v>
      </c>
      <c r="AC4" s="3">
        <f t="shared" si="1"/>
        <v>1.4316612605870056</v>
      </c>
      <c r="AD4" s="3">
        <f t="shared" si="1"/>
        <v>1.720747545420114</v>
      </c>
      <c r="AE4" s="3">
        <f t="shared" si="1"/>
        <v>2.0228211147928152</v>
      </c>
      <c r="AF4" s="3">
        <f t="shared" si="1"/>
        <v>2.894610095838354</v>
      </c>
      <c r="AG4" s="3">
        <f t="shared" si="1"/>
        <v>3.103127252226104</v>
      </c>
      <c r="AH4" s="3">
        <f t="shared" si="1"/>
        <v>3.7040781844592456</v>
      </c>
      <c r="AI4" s="3">
        <f t="shared" si="3"/>
        <v>3.8692293760128287</v>
      </c>
    </row>
    <row r="5" spans="1:35" ht="13.5">
      <c r="A5" s="1" t="s">
        <v>13</v>
      </c>
      <c r="B5">
        <v>22</v>
      </c>
      <c r="C5">
        <v>23</v>
      </c>
      <c r="D5">
        <v>28</v>
      </c>
      <c r="E5">
        <v>14</v>
      </c>
      <c r="F5">
        <v>17</v>
      </c>
      <c r="G5">
        <v>26</v>
      </c>
      <c r="H5">
        <v>21</v>
      </c>
      <c r="I5">
        <v>36</v>
      </c>
      <c r="J5">
        <v>52</v>
      </c>
      <c r="K5">
        <v>73</v>
      </c>
      <c r="M5" s="1" t="s">
        <v>13</v>
      </c>
      <c r="N5" s="3">
        <f t="shared" si="0"/>
        <v>3.1525083219054904</v>
      </c>
      <c r="O5" s="3">
        <f t="shared" si="0"/>
        <v>3.3240644926321385</v>
      </c>
      <c r="P5" s="3">
        <f t="shared" si="0"/>
        <v>4.089447909926989</v>
      </c>
      <c r="Q5" s="3">
        <f t="shared" si="0"/>
        <v>2.078468109618408</v>
      </c>
      <c r="R5" s="3">
        <f t="shared" si="0"/>
        <v>2.5785901179325776</v>
      </c>
      <c r="S5" s="3">
        <f t="shared" si="0"/>
        <v>4.019969973916579</v>
      </c>
      <c r="T5" s="3">
        <f t="shared" si="0"/>
        <v>3.3089312782243963</v>
      </c>
      <c r="U5" s="3">
        <f t="shared" si="0"/>
        <v>5.78361565946071</v>
      </c>
      <c r="V5" s="3">
        <f t="shared" si="0"/>
        <v>8.482511345358924</v>
      </c>
      <c r="W5" s="3">
        <f t="shared" si="0"/>
        <v>12.094743260080058</v>
      </c>
      <c r="Y5" s="1" t="s">
        <v>13</v>
      </c>
      <c r="Z5" s="3">
        <f t="shared" si="2"/>
        <v>3.2382864072688147</v>
      </c>
      <c r="AA5" s="3">
        <f t="shared" si="1"/>
        <v>3.522006908154873</v>
      </c>
      <c r="AB5" s="3">
        <f t="shared" si="1"/>
        <v>3.1639935040591785</v>
      </c>
      <c r="AC5" s="3">
        <f t="shared" si="1"/>
        <v>2.9155020458259915</v>
      </c>
      <c r="AD5" s="3">
        <f t="shared" si="1"/>
        <v>2.8923427338225216</v>
      </c>
      <c r="AE5" s="3">
        <f t="shared" si="1"/>
        <v>3.302497123357851</v>
      </c>
      <c r="AF5" s="3">
        <f t="shared" si="1"/>
        <v>4.370838970533895</v>
      </c>
      <c r="AG5" s="3">
        <f t="shared" si="1"/>
        <v>5.858352761014676</v>
      </c>
      <c r="AH5" s="3">
        <f t="shared" si="1"/>
        <v>8.786956754966564</v>
      </c>
      <c r="AI5" s="3">
        <f t="shared" si="3"/>
        <v>10.28862730271949</v>
      </c>
    </row>
    <row r="6" spans="1:35" ht="13.5">
      <c r="A6" s="1" t="s">
        <v>3</v>
      </c>
      <c r="B6">
        <v>6</v>
      </c>
      <c r="C6">
        <v>4</v>
      </c>
      <c r="D6">
        <v>9</v>
      </c>
      <c r="E6">
        <v>9</v>
      </c>
      <c r="F6">
        <v>9</v>
      </c>
      <c r="G6">
        <v>15</v>
      </c>
      <c r="H6">
        <v>17</v>
      </c>
      <c r="I6">
        <v>28</v>
      </c>
      <c r="J6">
        <v>24</v>
      </c>
      <c r="K6">
        <v>42</v>
      </c>
      <c r="M6" s="1" t="s">
        <v>3</v>
      </c>
      <c r="N6" s="3">
        <f t="shared" si="0"/>
        <v>0.8597749968833156</v>
      </c>
      <c r="O6" s="3">
        <f t="shared" si="0"/>
        <v>0.5780981726316763</v>
      </c>
      <c r="P6" s="3">
        <f t="shared" si="0"/>
        <v>1.3144653996193891</v>
      </c>
      <c r="Q6" s="3">
        <f t="shared" si="0"/>
        <v>1.3361580704689766</v>
      </c>
      <c r="R6" s="3">
        <f t="shared" si="0"/>
        <v>1.365135944787835</v>
      </c>
      <c r="S6" s="3">
        <f t="shared" si="0"/>
        <v>2.3192134464903345</v>
      </c>
      <c r="T6" s="3">
        <f t="shared" si="0"/>
        <v>2.6786586538007016</v>
      </c>
      <c r="U6" s="3">
        <f t="shared" si="0"/>
        <v>4.4983677351361075</v>
      </c>
      <c r="V6" s="3">
        <f t="shared" si="0"/>
        <v>3.9150052363195034</v>
      </c>
      <c r="W6" s="3">
        <f t="shared" si="0"/>
        <v>6.958619409909074</v>
      </c>
      <c r="Y6" s="1" t="s">
        <v>3</v>
      </c>
      <c r="Z6" s="3">
        <f t="shared" si="2"/>
        <v>0.718936584757496</v>
      </c>
      <c r="AA6" s="3">
        <f t="shared" si="1"/>
        <v>0.9174461897114604</v>
      </c>
      <c r="AB6" s="3">
        <f t="shared" si="1"/>
        <v>1.0762405475733472</v>
      </c>
      <c r="AC6" s="3">
        <f t="shared" si="1"/>
        <v>1.3385864716254003</v>
      </c>
      <c r="AD6" s="3">
        <f t="shared" si="1"/>
        <v>1.6735024872490485</v>
      </c>
      <c r="AE6" s="3">
        <f t="shared" si="1"/>
        <v>2.121002681692957</v>
      </c>
      <c r="AF6" s="3">
        <f t="shared" si="1"/>
        <v>3.1654132784757145</v>
      </c>
      <c r="AG6" s="3">
        <f t="shared" si="1"/>
        <v>3.6973438750854375</v>
      </c>
      <c r="AH6" s="3">
        <f t="shared" si="1"/>
        <v>5.123997460454896</v>
      </c>
      <c r="AI6" s="3">
        <f t="shared" si="3"/>
        <v>5.436812323114289</v>
      </c>
    </row>
    <row r="7" spans="1:35" ht="13.5">
      <c r="A7" s="1" t="s">
        <v>14</v>
      </c>
      <c r="B7">
        <v>1</v>
      </c>
      <c r="C7">
        <v>0</v>
      </c>
      <c r="D7">
        <v>1</v>
      </c>
      <c r="E7">
        <v>2</v>
      </c>
      <c r="F7">
        <v>1</v>
      </c>
      <c r="G7">
        <v>4</v>
      </c>
      <c r="H7">
        <v>2</v>
      </c>
      <c r="I7">
        <v>0</v>
      </c>
      <c r="J7">
        <v>0</v>
      </c>
      <c r="K7">
        <v>0</v>
      </c>
      <c r="M7" s="1" t="s">
        <v>14</v>
      </c>
      <c r="N7" s="3">
        <f t="shared" si="0"/>
        <v>0.14329583281388594</v>
      </c>
      <c r="O7" s="3">
        <f t="shared" si="0"/>
        <v>0</v>
      </c>
      <c r="P7" s="3">
        <f t="shared" si="0"/>
        <v>0.14605171106882103</v>
      </c>
      <c r="Q7" s="3">
        <f t="shared" si="0"/>
        <v>0.2969240156597726</v>
      </c>
      <c r="R7" s="3">
        <f t="shared" si="0"/>
        <v>0.1516817716430928</v>
      </c>
      <c r="S7" s="3">
        <f t="shared" si="0"/>
        <v>0.6184569190640892</v>
      </c>
      <c r="T7" s="3">
        <f t="shared" si="0"/>
        <v>0.31513631221184724</v>
      </c>
      <c r="U7" s="3">
        <f t="shared" si="0"/>
        <v>0</v>
      </c>
      <c r="V7" s="3">
        <f t="shared" si="0"/>
        <v>0</v>
      </c>
      <c r="W7" s="3">
        <f t="shared" si="0"/>
        <v>0</v>
      </c>
      <c r="Y7" s="1" t="s">
        <v>14</v>
      </c>
      <c r="Z7" s="3">
        <f t="shared" si="2"/>
        <v>0.07164791640694297</v>
      </c>
      <c r="AA7" s="3">
        <f t="shared" si="1"/>
        <v>0.09644918129423567</v>
      </c>
      <c r="AB7" s="3">
        <f t="shared" si="1"/>
        <v>0.14765857557619788</v>
      </c>
      <c r="AC7" s="3">
        <f t="shared" si="1"/>
        <v>0.19821916612389548</v>
      </c>
      <c r="AD7" s="3">
        <f t="shared" si="1"/>
        <v>0.3556875687889849</v>
      </c>
      <c r="AE7" s="3">
        <f t="shared" si="1"/>
        <v>0.3617583343063431</v>
      </c>
      <c r="AF7" s="3">
        <f t="shared" si="1"/>
        <v>0.31119774375864545</v>
      </c>
      <c r="AG7" s="3">
        <f t="shared" si="1"/>
        <v>0.10504543740394907</v>
      </c>
      <c r="AH7" s="3">
        <f t="shared" si="1"/>
        <v>0</v>
      </c>
      <c r="AI7" s="3">
        <f t="shared" si="3"/>
        <v>0</v>
      </c>
    </row>
    <row r="8" spans="1:35" ht="13.5">
      <c r="A8" s="1" t="s">
        <v>4</v>
      </c>
      <c r="B8">
        <v>81</v>
      </c>
      <c r="C8">
        <v>82</v>
      </c>
      <c r="D8">
        <v>95</v>
      </c>
      <c r="E8">
        <v>87</v>
      </c>
      <c r="F8">
        <v>87</v>
      </c>
      <c r="G8">
        <v>128</v>
      </c>
      <c r="H8">
        <v>154</v>
      </c>
      <c r="I8">
        <v>178</v>
      </c>
      <c r="J8">
        <v>195</v>
      </c>
      <c r="K8">
        <v>258</v>
      </c>
      <c r="M8" t="s">
        <v>9</v>
      </c>
      <c r="N8" s="3">
        <f t="shared" si="0"/>
        <v>11.60696245792476</v>
      </c>
      <c r="O8" s="3">
        <f t="shared" si="0"/>
        <v>11.851012538949364</v>
      </c>
      <c r="P8" s="3">
        <f t="shared" si="0"/>
        <v>13.874912551538</v>
      </c>
      <c r="Q8" s="3">
        <f t="shared" si="0"/>
        <v>12.916194681200107</v>
      </c>
      <c r="R8" s="3">
        <f t="shared" si="0"/>
        <v>13.196314132949073</v>
      </c>
      <c r="S8" s="3">
        <f t="shared" si="0"/>
        <v>19.790621410050854</v>
      </c>
      <c r="T8" s="3">
        <f t="shared" si="0"/>
        <v>24.265496040312236</v>
      </c>
      <c r="U8" s="3">
        <f t="shared" si="0"/>
        <v>28.5967663162224</v>
      </c>
      <c r="V8" s="3">
        <f t="shared" si="0"/>
        <v>31.809417545095968</v>
      </c>
      <c r="W8" s="3">
        <f t="shared" si="0"/>
        <v>42.745804946584315</v>
      </c>
      <c r="Y8" t="s">
        <v>9</v>
      </c>
      <c r="Z8" s="3">
        <f t="shared" si="2"/>
        <v>11.728987498437062</v>
      </c>
      <c r="AA8" s="3">
        <f t="shared" si="1"/>
        <v>12.444295849470707</v>
      </c>
      <c r="AB8" s="3">
        <f t="shared" si="1"/>
        <v>12.880706590562491</v>
      </c>
      <c r="AC8" s="3">
        <f t="shared" si="1"/>
        <v>13.32914045522906</v>
      </c>
      <c r="AD8" s="3">
        <f t="shared" si="1"/>
        <v>15.301043408066677</v>
      </c>
      <c r="AE8" s="3">
        <f t="shared" si="1"/>
        <v>19.084143861104057</v>
      </c>
      <c r="AF8" s="3">
        <f t="shared" si="1"/>
        <v>24.217627922195163</v>
      </c>
      <c r="AG8" s="3">
        <f t="shared" si="1"/>
        <v>28.223893300543534</v>
      </c>
      <c r="AH8" s="3">
        <f t="shared" si="1"/>
        <v>34.383996269300894</v>
      </c>
      <c r="AI8" s="3">
        <f t="shared" si="3"/>
        <v>37.27761124584014</v>
      </c>
    </row>
    <row r="9" spans="2:26" ht="12.75">
      <c r="B9">
        <f>Census_Pop_Ests!B2</f>
        <v>697857</v>
      </c>
      <c r="C9">
        <f>Census_Pop_Ests!C2</f>
        <v>691924</v>
      </c>
      <c r="D9">
        <f>Census_Pop_Ests!D2</f>
        <v>684689</v>
      </c>
      <c r="E9">
        <f>Census_Pop_Ests!E2</f>
        <v>673573</v>
      </c>
      <c r="F9">
        <f>Census_Pop_Ests!F2</f>
        <v>659275</v>
      </c>
      <c r="G9">
        <f>Census_Pop_Ests!G2</f>
        <v>646771</v>
      </c>
      <c r="H9">
        <f>Census_Pop_Ests!H2</f>
        <v>634646</v>
      </c>
      <c r="I9">
        <f>Census_Pop_Ests!I2</f>
        <v>622448</v>
      </c>
      <c r="J9">
        <f>Census_Pop_Ests!J2</f>
        <v>613026</v>
      </c>
      <c r="K9">
        <f>Census_Pop_Ests!K2</f>
        <v>603568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5</v>
      </c>
      <c r="M10" t="s">
        <v>5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5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48</v>
      </c>
      <c r="C11">
        <v>56</v>
      </c>
      <c r="D11">
        <v>51</v>
      </c>
      <c r="E11">
        <v>76</v>
      </c>
      <c r="F11">
        <v>113</v>
      </c>
      <c r="G11">
        <v>136</v>
      </c>
      <c r="H11">
        <v>156</v>
      </c>
      <c r="I11">
        <v>242</v>
      </c>
      <c r="J11">
        <v>225</v>
      </c>
      <c r="K11">
        <v>241</v>
      </c>
      <c r="M11" s="1" t="s">
        <v>1</v>
      </c>
      <c r="N11" s="3">
        <f aca="true" t="shared" si="4" ref="N11:W17">(B11/B$18)*100000</f>
        <v>24.6552122659681</v>
      </c>
      <c r="O11" s="3">
        <f t="shared" si="4"/>
        <v>28.17780193017943</v>
      </c>
      <c r="P11" s="3">
        <f t="shared" si="4"/>
        <v>25.192774119611336</v>
      </c>
      <c r="Q11" s="3">
        <f t="shared" si="4"/>
        <v>36.98584804656324</v>
      </c>
      <c r="R11" s="3">
        <f t="shared" si="4"/>
        <v>54.13303312654195</v>
      </c>
      <c r="S11" s="3">
        <f t="shared" si="4"/>
        <v>64.40247760119712</v>
      </c>
      <c r="T11" s="3">
        <f t="shared" si="4"/>
        <v>72.885275772654</v>
      </c>
      <c r="U11" s="3">
        <f t="shared" si="4"/>
        <v>112.511564980078</v>
      </c>
      <c r="V11" s="3">
        <f t="shared" si="4"/>
        <v>104.28785301438246</v>
      </c>
      <c r="W11" s="3">
        <f t="shared" si="4"/>
        <v>110.78880711254948</v>
      </c>
      <c r="Y11" s="1" t="s">
        <v>1</v>
      </c>
      <c r="Z11" s="3">
        <f>(N11+O11)/2</f>
        <v>26.416507098073765</v>
      </c>
      <c r="AA11" s="3">
        <f aca="true" t="shared" si="5" ref="AA11:AH17">SUM(N11:P11)/3</f>
        <v>26.008596105252952</v>
      </c>
      <c r="AB11" s="3">
        <f t="shared" si="5"/>
        <v>30.118808032118</v>
      </c>
      <c r="AC11" s="3">
        <f t="shared" si="5"/>
        <v>38.77055176423884</v>
      </c>
      <c r="AD11" s="3">
        <f t="shared" si="5"/>
        <v>51.84045292476744</v>
      </c>
      <c r="AE11" s="3">
        <f t="shared" si="5"/>
        <v>63.80692883346436</v>
      </c>
      <c r="AF11" s="3">
        <f t="shared" si="5"/>
        <v>83.2664394513097</v>
      </c>
      <c r="AG11" s="3">
        <f t="shared" si="5"/>
        <v>96.56156458903816</v>
      </c>
      <c r="AH11" s="3">
        <f t="shared" si="5"/>
        <v>109.19607503566999</v>
      </c>
      <c r="AI11" s="3">
        <f>SUM(V11:W11)/2</f>
        <v>107.53833006346596</v>
      </c>
    </row>
    <row r="12" spans="1:35" ht="13.5">
      <c r="A12" s="1" t="s">
        <v>12</v>
      </c>
      <c r="B12">
        <v>132</v>
      </c>
      <c r="C12">
        <v>119</v>
      </c>
      <c r="D12">
        <v>140</v>
      </c>
      <c r="E12">
        <v>126</v>
      </c>
      <c r="F12">
        <v>148</v>
      </c>
      <c r="G12">
        <v>176</v>
      </c>
      <c r="H12">
        <v>210</v>
      </c>
      <c r="I12">
        <v>241</v>
      </c>
      <c r="J12">
        <v>285</v>
      </c>
      <c r="K12">
        <v>315</v>
      </c>
      <c r="M12" s="1" t="s">
        <v>12</v>
      </c>
      <c r="N12" s="3">
        <f t="shared" si="4"/>
        <v>67.80183373141227</v>
      </c>
      <c r="O12" s="3">
        <f t="shared" si="4"/>
        <v>59.87782910163129</v>
      </c>
      <c r="P12" s="3">
        <f t="shared" si="4"/>
        <v>69.15663483814878</v>
      </c>
      <c r="Q12" s="3">
        <f t="shared" si="4"/>
        <v>61.31864281403905</v>
      </c>
      <c r="R12" s="3">
        <f t="shared" si="4"/>
        <v>70.89990179405495</v>
      </c>
      <c r="S12" s="3">
        <f t="shared" si="4"/>
        <v>83.3443827780198</v>
      </c>
      <c r="T12" s="3">
        <f t="shared" si="4"/>
        <v>98.11479430934193</v>
      </c>
      <c r="U12" s="3">
        <f t="shared" si="4"/>
        <v>112.04664115784628</v>
      </c>
      <c r="V12" s="3">
        <f t="shared" si="4"/>
        <v>132.0979471515511</v>
      </c>
      <c r="W12" s="3">
        <f t="shared" si="4"/>
        <v>144.80694705582192</v>
      </c>
      <c r="Y12" s="1" t="s">
        <v>12</v>
      </c>
      <c r="Z12" s="3">
        <f aca="true" t="shared" si="6" ref="Z12:Z17">(N12+O12)/2</f>
        <v>63.83983141652178</v>
      </c>
      <c r="AA12" s="3">
        <f t="shared" si="5"/>
        <v>65.61209922373078</v>
      </c>
      <c r="AB12" s="3">
        <f t="shared" si="5"/>
        <v>63.45103558460638</v>
      </c>
      <c r="AC12" s="3">
        <f t="shared" si="5"/>
        <v>67.12505981541426</v>
      </c>
      <c r="AD12" s="3">
        <f t="shared" si="5"/>
        <v>71.8543091287046</v>
      </c>
      <c r="AE12" s="3">
        <f t="shared" si="5"/>
        <v>84.11969296047224</v>
      </c>
      <c r="AF12" s="3">
        <f t="shared" si="5"/>
        <v>97.83527274840269</v>
      </c>
      <c r="AG12" s="3">
        <f t="shared" si="5"/>
        <v>114.08646087291311</v>
      </c>
      <c r="AH12" s="3">
        <f t="shared" si="5"/>
        <v>129.65051178840642</v>
      </c>
      <c r="AI12" s="3">
        <f aca="true" t="shared" si="7" ref="AI12:AI17">SUM(V12:W12)/2</f>
        <v>138.4524471036865</v>
      </c>
    </row>
    <row r="13" spans="1:35" ht="13.5">
      <c r="A13" s="1" t="s">
        <v>2</v>
      </c>
      <c r="B13">
        <v>18</v>
      </c>
      <c r="C13">
        <v>33</v>
      </c>
      <c r="D13">
        <v>47</v>
      </c>
      <c r="E13">
        <v>62</v>
      </c>
      <c r="F13">
        <v>86</v>
      </c>
      <c r="G13">
        <v>86</v>
      </c>
      <c r="H13">
        <v>140</v>
      </c>
      <c r="I13">
        <v>165</v>
      </c>
      <c r="J13">
        <v>265</v>
      </c>
      <c r="K13">
        <v>267</v>
      </c>
      <c r="M13" s="1" t="s">
        <v>2</v>
      </c>
      <c r="N13" s="3">
        <f t="shared" si="4"/>
        <v>9.245704599738039</v>
      </c>
      <c r="O13" s="3">
        <f t="shared" si="4"/>
        <v>16.604776137427166</v>
      </c>
      <c r="P13" s="3">
        <f t="shared" si="4"/>
        <v>23.2168702670928</v>
      </c>
      <c r="Q13" s="3">
        <f t="shared" si="4"/>
        <v>30.172665511670008</v>
      </c>
      <c r="R13" s="3">
        <f t="shared" si="4"/>
        <v>41.19859158303193</v>
      </c>
      <c r="S13" s="3">
        <f t="shared" si="4"/>
        <v>40.72509613016877</v>
      </c>
      <c r="T13" s="3">
        <f t="shared" si="4"/>
        <v>65.40986287289462</v>
      </c>
      <c r="U13" s="3">
        <f t="shared" si="4"/>
        <v>76.71243066823502</v>
      </c>
      <c r="V13" s="3">
        <f t="shared" si="4"/>
        <v>122.82791577249489</v>
      </c>
      <c r="W13" s="3">
        <f t="shared" si="4"/>
        <v>122.74112655207765</v>
      </c>
      <c r="Y13" s="1" t="s">
        <v>2</v>
      </c>
      <c r="Z13" s="3">
        <f t="shared" si="6"/>
        <v>12.925240368582603</v>
      </c>
      <c r="AA13" s="3">
        <f t="shared" si="5"/>
        <v>16.355783668086</v>
      </c>
      <c r="AB13" s="3">
        <f t="shared" si="5"/>
        <v>23.33143730539666</v>
      </c>
      <c r="AC13" s="3">
        <f t="shared" si="5"/>
        <v>31.52937578726491</v>
      </c>
      <c r="AD13" s="3">
        <f t="shared" si="5"/>
        <v>37.3654510749569</v>
      </c>
      <c r="AE13" s="3">
        <f t="shared" si="5"/>
        <v>49.11118352869844</v>
      </c>
      <c r="AF13" s="3">
        <f t="shared" si="5"/>
        <v>60.9491298904328</v>
      </c>
      <c r="AG13" s="3">
        <f t="shared" si="5"/>
        <v>88.31673643787485</v>
      </c>
      <c r="AH13" s="3">
        <f t="shared" si="5"/>
        <v>107.42715766426919</v>
      </c>
      <c r="AI13" s="3">
        <f t="shared" si="7"/>
        <v>122.78452116228627</v>
      </c>
    </row>
    <row r="14" spans="1:35" ht="13.5">
      <c r="A14" s="1" t="s">
        <v>13</v>
      </c>
      <c r="B14">
        <v>69</v>
      </c>
      <c r="C14">
        <v>66</v>
      </c>
      <c r="D14">
        <v>75</v>
      </c>
      <c r="E14">
        <v>64</v>
      </c>
      <c r="F14">
        <v>95</v>
      </c>
      <c r="G14">
        <v>112</v>
      </c>
      <c r="H14">
        <v>135</v>
      </c>
      <c r="I14">
        <v>156</v>
      </c>
      <c r="J14">
        <v>235</v>
      </c>
      <c r="K14">
        <v>215</v>
      </c>
      <c r="M14" s="1" t="s">
        <v>13</v>
      </c>
      <c r="N14" s="3">
        <f t="shared" si="4"/>
        <v>35.44186763232915</v>
      </c>
      <c r="O14" s="3">
        <f t="shared" si="4"/>
        <v>33.20955227485433</v>
      </c>
      <c r="P14" s="3">
        <f t="shared" si="4"/>
        <v>37.04819723472256</v>
      </c>
      <c r="Q14" s="3">
        <f t="shared" si="4"/>
        <v>31.14597730236904</v>
      </c>
      <c r="R14" s="3">
        <f t="shared" si="4"/>
        <v>45.51007209753527</v>
      </c>
      <c r="S14" s="3">
        <f t="shared" si="4"/>
        <v>53.037334495103515</v>
      </c>
      <c r="T14" s="3">
        <f t="shared" si="4"/>
        <v>63.07379634171981</v>
      </c>
      <c r="U14" s="3">
        <f t="shared" si="4"/>
        <v>72.52811626814946</v>
      </c>
      <c r="V14" s="3">
        <f t="shared" si="4"/>
        <v>108.92286870391055</v>
      </c>
      <c r="W14" s="3">
        <f t="shared" si="4"/>
        <v>98.83648767302132</v>
      </c>
      <c r="Y14" s="1" t="s">
        <v>13</v>
      </c>
      <c r="Z14" s="3">
        <f t="shared" si="6"/>
        <v>34.32570995359174</v>
      </c>
      <c r="AA14" s="3">
        <f t="shared" si="5"/>
        <v>35.23320571396868</v>
      </c>
      <c r="AB14" s="3">
        <f t="shared" si="5"/>
        <v>33.801242270648636</v>
      </c>
      <c r="AC14" s="3">
        <f t="shared" si="5"/>
        <v>37.901415544875626</v>
      </c>
      <c r="AD14" s="3">
        <f t="shared" si="5"/>
        <v>43.23112796500261</v>
      </c>
      <c r="AE14" s="3">
        <f t="shared" si="5"/>
        <v>53.87373431145287</v>
      </c>
      <c r="AF14" s="3">
        <f t="shared" si="5"/>
        <v>62.87974903499093</v>
      </c>
      <c r="AG14" s="3">
        <f t="shared" si="5"/>
        <v>81.50826043792661</v>
      </c>
      <c r="AH14" s="3">
        <f t="shared" si="5"/>
        <v>93.42915754836044</v>
      </c>
      <c r="AI14" s="3">
        <f t="shared" si="7"/>
        <v>103.87967818846593</v>
      </c>
    </row>
    <row r="15" spans="1:35" ht="13.5">
      <c r="A15" s="1" t="s">
        <v>3</v>
      </c>
      <c r="B15">
        <v>11</v>
      </c>
      <c r="C15">
        <v>16</v>
      </c>
      <c r="D15">
        <v>21</v>
      </c>
      <c r="E15">
        <v>24</v>
      </c>
      <c r="F15">
        <v>40</v>
      </c>
      <c r="G15">
        <v>43</v>
      </c>
      <c r="H15">
        <v>77</v>
      </c>
      <c r="I15">
        <v>97</v>
      </c>
      <c r="J15">
        <v>150</v>
      </c>
      <c r="K15">
        <v>156</v>
      </c>
      <c r="M15" s="1" t="s">
        <v>3</v>
      </c>
      <c r="N15" s="3">
        <f t="shared" si="4"/>
        <v>5.650152810951024</v>
      </c>
      <c r="O15" s="3">
        <f t="shared" si="4"/>
        <v>8.050800551479837</v>
      </c>
      <c r="P15" s="3">
        <f t="shared" si="4"/>
        <v>10.373495225722317</v>
      </c>
      <c r="Q15" s="3">
        <f t="shared" si="4"/>
        <v>11.679741488388391</v>
      </c>
      <c r="R15" s="3">
        <f t="shared" si="4"/>
        <v>19.16213562001485</v>
      </c>
      <c r="S15" s="3">
        <f t="shared" si="4"/>
        <v>20.362548065084386</v>
      </c>
      <c r="T15" s="3">
        <f t="shared" si="4"/>
        <v>35.97542458009204</v>
      </c>
      <c r="U15" s="3">
        <f t="shared" si="4"/>
        <v>45.09761075647755</v>
      </c>
      <c r="V15" s="3">
        <f t="shared" si="4"/>
        <v>69.52523534292163</v>
      </c>
      <c r="W15" s="3">
        <f t="shared" si="4"/>
        <v>71.71391663716895</v>
      </c>
      <c r="Y15" s="1" t="s">
        <v>3</v>
      </c>
      <c r="Z15" s="3">
        <f t="shared" si="6"/>
        <v>6.85047668121543</v>
      </c>
      <c r="AA15" s="3">
        <f t="shared" si="5"/>
        <v>8.02481619605106</v>
      </c>
      <c r="AB15" s="3">
        <f t="shared" si="5"/>
        <v>10.034679088530181</v>
      </c>
      <c r="AC15" s="3">
        <f t="shared" si="5"/>
        <v>13.738457444708521</v>
      </c>
      <c r="AD15" s="3">
        <f t="shared" si="5"/>
        <v>17.068141724495877</v>
      </c>
      <c r="AE15" s="3">
        <f t="shared" si="5"/>
        <v>25.166702755063756</v>
      </c>
      <c r="AF15" s="3">
        <f t="shared" si="5"/>
        <v>33.811861133884655</v>
      </c>
      <c r="AG15" s="3">
        <f t="shared" si="5"/>
        <v>50.199423559830414</v>
      </c>
      <c r="AH15" s="3">
        <f t="shared" si="5"/>
        <v>62.112254245522706</v>
      </c>
      <c r="AI15" s="3">
        <f t="shared" si="7"/>
        <v>70.61957599004529</v>
      </c>
    </row>
    <row r="16" spans="1:35" ht="13.5">
      <c r="A16" s="1" t="s">
        <v>14</v>
      </c>
      <c r="B16">
        <v>0</v>
      </c>
      <c r="C16">
        <v>1</v>
      </c>
      <c r="D16">
        <v>1</v>
      </c>
      <c r="E16">
        <v>1</v>
      </c>
      <c r="F16">
        <v>0</v>
      </c>
      <c r="G16">
        <v>2</v>
      </c>
      <c r="H16">
        <v>1</v>
      </c>
      <c r="I16">
        <v>5</v>
      </c>
      <c r="J16">
        <v>2</v>
      </c>
      <c r="K16">
        <v>2</v>
      </c>
      <c r="M16" s="1" t="s">
        <v>14</v>
      </c>
      <c r="N16" s="3">
        <f t="shared" si="4"/>
        <v>0</v>
      </c>
      <c r="O16" s="3">
        <f t="shared" si="4"/>
        <v>0.5031750344674898</v>
      </c>
      <c r="P16" s="3">
        <f t="shared" si="4"/>
        <v>0.4939759631296341</v>
      </c>
      <c r="Q16" s="3">
        <f t="shared" si="4"/>
        <v>0.48665589534951625</v>
      </c>
      <c r="R16" s="3">
        <f t="shared" si="4"/>
        <v>0</v>
      </c>
      <c r="S16" s="3">
        <f t="shared" si="4"/>
        <v>0.9470952588411342</v>
      </c>
      <c r="T16" s="3">
        <f t="shared" si="4"/>
        <v>0.4672133062349616</v>
      </c>
      <c r="U16" s="3">
        <f t="shared" si="4"/>
        <v>2.3246191111586367</v>
      </c>
      <c r="V16" s="3">
        <f t="shared" si="4"/>
        <v>0.9270031379056218</v>
      </c>
      <c r="W16" s="3">
        <f t="shared" si="4"/>
        <v>0.9194091876560122</v>
      </c>
      <c r="Y16" s="1" t="s">
        <v>14</v>
      </c>
      <c r="Z16" s="3">
        <f t="shared" si="6"/>
        <v>0.2515875172337449</v>
      </c>
      <c r="AA16" s="3">
        <f t="shared" si="5"/>
        <v>0.33238366586570794</v>
      </c>
      <c r="AB16" s="3">
        <f t="shared" si="5"/>
        <v>0.49460229764888003</v>
      </c>
      <c r="AC16" s="3">
        <f t="shared" si="5"/>
        <v>0.3268772861597168</v>
      </c>
      <c r="AD16" s="3">
        <f t="shared" si="5"/>
        <v>0.4779170513968835</v>
      </c>
      <c r="AE16" s="3">
        <f t="shared" si="5"/>
        <v>0.4714361883586986</v>
      </c>
      <c r="AF16" s="3">
        <f t="shared" si="5"/>
        <v>1.2463092254115775</v>
      </c>
      <c r="AG16" s="3">
        <f t="shared" si="5"/>
        <v>1.2396118517664068</v>
      </c>
      <c r="AH16" s="3">
        <f t="shared" si="5"/>
        <v>1.3903438122400902</v>
      </c>
      <c r="AI16" s="3">
        <f t="shared" si="7"/>
        <v>0.923206162780817</v>
      </c>
    </row>
    <row r="17" spans="1:35" ht="13.5">
      <c r="A17" s="1" t="s">
        <v>4</v>
      </c>
      <c r="B17">
        <v>278</v>
      </c>
      <c r="C17">
        <v>291</v>
      </c>
      <c r="D17">
        <v>335</v>
      </c>
      <c r="E17">
        <v>353</v>
      </c>
      <c r="F17">
        <v>482</v>
      </c>
      <c r="G17">
        <v>555</v>
      </c>
      <c r="H17">
        <v>719</v>
      </c>
      <c r="I17">
        <v>906</v>
      </c>
      <c r="J17" s="2">
        <v>1162</v>
      </c>
      <c r="K17" s="2">
        <v>1196</v>
      </c>
      <c r="M17" t="s">
        <v>10</v>
      </c>
      <c r="N17" s="3">
        <f t="shared" si="4"/>
        <v>142.79477104039862</v>
      </c>
      <c r="O17" s="3">
        <f t="shared" si="4"/>
        <v>146.42393503003956</v>
      </c>
      <c r="P17" s="3">
        <f t="shared" si="4"/>
        <v>165.48194764842742</v>
      </c>
      <c r="Q17" s="3">
        <f t="shared" si="4"/>
        <v>171.78953105837925</v>
      </c>
      <c r="R17" s="3">
        <f t="shared" si="4"/>
        <v>230.90373422117895</v>
      </c>
      <c r="S17" s="3">
        <f t="shared" si="4"/>
        <v>262.81893432841474</v>
      </c>
      <c r="T17" s="3">
        <f t="shared" si="4"/>
        <v>335.9263671829374</v>
      </c>
      <c r="U17" s="3">
        <f t="shared" si="4"/>
        <v>421.22098294194495</v>
      </c>
      <c r="V17" s="3">
        <f t="shared" si="4"/>
        <v>538.5888231231662</v>
      </c>
      <c r="W17" s="3">
        <f t="shared" si="4"/>
        <v>549.8066942182953</v>
      </c>
      <c r="Y17" t="s">
        <v>10</v>
      </c>
      <c r="Z17" s="3">
        <f t="shared" si="6"/>
        <v>144.6093530352191</v>
      </c>
      <c r="AA17" s="3">
        <f t="shared" si="5"/>
        <v>151.56688457295522</v>
      </c>
      <c r="AB17" s="3">
        <f t="shared" si="5"/>
        <v>161.23180457894875</v>
      </c>
      <c r="AC17" s="3">
        <f t="shared" si="5"/>
        <v>189.39173764266187</v>
      </c>
      <c r="AD17" s="3">
        <f t="shared" si="5"/>
        <v>221.8373998693243</v>
      </c>
      <c r="AE17" s="3">
        <f t="shared" si="5"/>
        <v>276.54967857751035</v>
      </c>
      <c r="AF17" s="3">
        <f t="shared" si="5"/>
        <v>339.98876148443236</v>
      </c>
      <c r="AG17" s="3">
        <f t="shared" si="5"/>
        <v>431.9120577493495</v>
      </c>
      <c r="AH17" s="3">
        <f t="shared" si="5"/>
        <v>503.2055000944688</v>
      </c>
      <c r="AI17" s="3">
        <f t="shared" si="7"/>
        <v>544.1977586707308</v>
      </c>
    </row>
    <row r="18" spans="2:35" ht="12.75">
      <c r="B18">
        <f>Census_Pop_Ests!B3</f>
        <v>194685</v>
      </c>
      <c r="C18">
        <f>Census_Pop_Ests!C3</f>
        <v>198738</v>
      </c>
      <c r="D18">
        <f>Census_Pop_Ests!D3</f>
        <v>202439</v>
      </c>
      <c r="E18">
        <f>Census_Pop_Ests!E3</f>
        <v>205484</v>
      </c>
      <c r="F18">
        <f>Census_Pop_Ests!F3</f>
        <v>208745</v>
      </c>
      <c r="G18">
        <f>Census_Pop_Ests!G3</f>
        <v>211172</v>
      </c>
      <c r="H18">
        <f>Census_Pop_Ests!H3</f>
        <v>214035</v>
      </c>
      <c r="I18">
        <f>Census_Pop_Ests!I3</f>
        <v>215089</v>
      </c>
      <c r="J18">
        <f>Census_Pop_Ests!J3</f>
        <v>215749</v>
      </c>
      <c r="K18">
        <f>Census_Pop_Ests!K3</f>
        <v>217531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6</v>
      </c>
      <c r="M19" t="s">
        <v>8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8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3</v>
      </c>
      <c r="C20">
        <v>6</v>
      </c>
      <c r="D20">
        <v>7</v>
      </c>
      <c r="E20">
        <v>5</v>
      </c>
      <c r="F20">
        <v>6</v>
      </c>
      <c r="G20">
        <v>15</v>
      </c>
      <c r="H20">
        <v>16</v>
      </c>
      <c r="I20">
        <v>10</v>
      </c>
      <c r="J20">
        <v>21</v>
      </c>
      <c r="K20">
        <v>16</v>
      </c>
      <c r="M20" s="1" t="s">
        <v>1</v>
      </c>
      <c r="N20" s="3">
        <f aca="true" t="shared" si="8" ref="N20:W26">(B20/B$27)*100000</f>
        <v>6.665926008221309</v>
      </c>
      <c r="O20" s="3">
        <f t="shared" si="8"/>
        <v>12.979146837414554</v>
      </c>
      <c r="P20" s="3">
        <f t="shared" si="8"/>
        <v>14.73560121252947</v>
      </c>
      <c r="Q20" s="3">
        <f t="shared" si="8"/>
        <v>10.23122570083896</v>
      </c>
      <c r="R20" s="3">
        <f t="shared" si="8"/>
        <v>11.835019823658204</v>
      </c>
      <c r="S20" s="3">
        <f t="shared" si="8"/>
        <v>28.618308085625976</v>
      </c>
      <c r="T20" s="3">
        <f t="shared" si="8"/>
        <v>29.68955855337626</v>
      </c>
      <c r="U20" s="3">
        <f t="shared" si="8"/>
        <v>17.91954125974375</v>
      </c>
      <c r="V20" s="3">
        <f t="shared" si="8"/>
        <v>36.293249455601256</v>
      </c>
      <c r="W20" s="3">
        <f t="shared" si="8"/>
        <v>26.808303872124387</v>
      </c>
      <c r="Y20" s="1" t="s">
        <v>1</v>
      </c>
      <c r="Z20" s="3">
        <f>(N20+O20)/2</f>
        <v>9.822536422817931</v>
      </c>
      <c r="AA20" s="3">
        <f aca="true" t="shared" si="9" ref="AA20:AH26">SUM(N20:P20)/3</f>
        <v>11.460224686055112</v>
      </c>
      <c r="AB20" s="3">
        <f t="shared" si="9"/>
        <v>12.648657916927661</v>
      </c>
      <c r="AC20" s="3">
        <f t="shared" si="9"/>
        <v>12.267282245675545</v>
      </c>
      <c r="AD20" s="3">
        <f t="shared" si="9"/>
        <v>16.89485120337438</v>
      </c>
      <c r="AE20" s="3">
        <f t="shared" si="9"/>
        <v>23.380962154220146</v>
      </c>
      <c r="AF20" s="3">
        <f t="shared" si="9"/>
        <v>25.40913596624866</v>
      </c>
      <c r="AG20" s="3">
        <f t="shared" si="9"/>
        <v>27.967449756240423</v>
      </c>
      <c r="AH20" s="3">
        <f t="shared" si="9"/>
        <v>27.007031529156464</v>
      </c>
      <c r="AI20" s="3">
        <f>SUM(V20:W20)/2</f>
        <v>31.55077666386282</v>
      </c>
    </row>
    <row r="21" spans="1:35" ht="13.5">
      <c r="A21" s="1" t="s">
        <v>12</v>
      </c>
      <c r="B21">
        <v>5</v>
      </c>
      <c r="C21">
        <v>10</v>
      </c>
      <c r="D21">
        <v>3</v>
      </c>
      <c r="E21">
        <v>7</v>
      </c>
      <c r="F21">
        <v>9</v>
      </c>
      <c r="G21">
        <v>12</v>
      </c>
      <c r="H21">
        <v>11</v>
      </c>
      <c r="I21">
        <v>17</v>
      </c>
      <c r="J21">
        <v>20</v>
      </c>
      <c r="K21">
        <v>19</v>
      </c>
      <c r="M21" s="1" t="s">
        <v>12</v>
      </c>
      <c r="N21" s="3">
        <f t="shared" si="8"/>
        <v>11.10987668036885</v>
      </c>
      <c r="O21" s="3">
        <f t="shared" si="8"/>
        <v>21.631911395690924</v>
      </c>
      <c r="P21" s="3">
        <f t="shared" si="8"/>
        <v>6.31525766251263</v>
      </c>
      <c r="Q21" s="3">
        <f t="shared" si="8"/>
        <v>14.323715981174546</v>
      </c>
      <c r="R21" s="3">
        <f t="shared" si="8"/>
        <v>17.752529735487304</v>
      </c>
      <c r="S21" s="3">
        <f t="shared" si="8"/>
        <v>22.89464646850078</v>
      </c>
      <c r="T21" s="3">
        <f t="shared" si="8"/>
        <v>20.41157150544618</v>
      </c>
      <c r="U21" s="3">
        <f t="shared" si="8"/>
        <v>30.463220141564374</v>
      </c>
      <c r="V21" s="3">
        <f t="shared" si="8"/>
        <v>34.56499948152501</v>
      </c>
      <c r="W21" s="3">
        <f t="shared" si="8"/>
        <v>31.834860848147716</v>
      </c>
      <c r="Y21" s="1" t="s">
        <v>12</v>
      </c>
      <c r="Z21" s="3">
        <f aca="true" t="shared" si="10" ref="Z21:Z26">(N21+O21)/2</f>
        <v>16.37089403802989</v>
      </c>
      <c r="AA21" s="3">
        <f t="shared" si="9"/>
        <v>13.019015246190802</v>
      </c>
      <c r="AB21" s="3">
        <f t="shared" si="9"/>
        <v>14.090295013126033</v>
      </c>
      <c r="AC21" s="3">
        <f t="shared" si="9"/>
        <v>12.79716779305816</v>
      </c>
      <c r="AD21" s="3">
        <f t="shared" si="9"/>
        <v>18.323630728387545</v>
      </c>
      <c r="AE21" s="3">
        <f t="shared" si="9"/>
        <v>20.35291590314475</v>
      </c>
      <c r="AF21" s="3">
        <f t="shared" si="9"/>
        <v>24.589812705170445</v>
      </c>
      <c r="AG21" s="3">
        <f t="shared" si="9"/>
        <v>28.47993037617852</v>
      </c>
      <c r="AH21" s="3">
        <f t="shared" si="9"/>
        <v>32.287693490412366</v>
      </c>
      <c r="AI21" s="3">
        <f aca="true" t="shared" si="11" ref="AI21:AI26">SUM(V21:W21)/2</f>
        <v>33.19993016483636</v>
      </c>
    </row>
    <row r="22" spans="1:35" ht="13.5">
      <c r="A22" s="1" t="s">
        <v>2</v>
      </c>
      <c r="B22">
        <v>2</v>
      </c>
      <c r="C22">
        <v>2</v>
      </c>
      <c r="D22">
        <v>5</v>
      </c>
      <c r="E22">
        <v>4</v>
      </c>
      <c r="F22">
        <v>7</v>
      </c>
      <c r="G22">
        <v>16</v>
      </c>
      <c r="H22">
        <v>15</v>
      </c>
      <c r="I22">
        <v>15</v>
      </c>
      <c r="J22">
        <v>17</v>
      </c>
      <c r="K22">
        <v>12</v>
      </c>
      <c r="M22" s="1" t="s">
        <v>2</v>
      </c>
      <c r="N22" s="3">
        <f t="shared" si="8"/>
        <v>4.4439506721475395</v>
      </c>
      <c r="O22" s="3">
        <f t="shared" si="8"/>
        <v>4.326382279138184</v>
      </c>
      <c r="P22" s="3">
        <f t="shared" si="8"/>
        <v>10.525429437521051</v>
      </c>
      <c r="Q22" s="3">
        <f t="shared" si="8"/>
        <v>8.184980560671168</v>
      </c>
      <c r="R22" s="3">
        <f t="shared" si="8"/>
        <v>13.807523127601238</v>
      </c>
      <c r="S22" s="3">
        <f t="shared" si="8"/>
        <v>30.526195291334375</v>
      </c>
      <c r="T22" s="3">
        <f t="shared" si="8"/>
        <v>27.833961143790244</v>
      </c>
      <c r="U22" s="3">
        <f t="shared" si="8"/>
        <v>26.879311889615625</v>
      </c>
      <c r="V22" s="3">
        <f t="shared" si="8"/>
        <v>29.380249559296256</v>
      </c>
      <c r="W22" s="3">
        <f t="shared" si="8"/>
        <v>20.10622790409329</v>
      </c>
      <c r="Y22" s="1" t="s">
        <v>2</v>
      </c>
      <c r="Z22" s="3">
        <f t="shared" si="10"/>
        <v>4.385166475642862</v>
      </c>
      <c r="AA22" s="3">
        <f t="shared" si="9"/>
        <v>6.431920796268925</v>
      </c>
      <c r="AB22" s="3">
        <f t="shared" si="9"/>
        <v>7.678930759110134</v>
      </c>
      <c r="AC22" s="3">
        <f t="shared" si="9"/>
        <v>10.839311041931152</v>
      </c>
      <c r="AD22" s="3">
        <f t="shared" si="9"/>
        <v>17.50623299320226</v>
      </c>
      <c r="AE22" s="3">
        <f t="shared" si="9"/>
        <v>24.055893187575283</v>
      </c>
      <c r="AF22" s="3">
        <f t="shared" si="9"/>
        <v>28.41315610824675</v>
      </c>
      <c r="AG22" s="3">
        <f t="shared" si="9"/>
        <v>28.031174197567378</v>
      </c>
      <c r="AH22" s="3">
        <f t="shared" si="9"/>
        <v>25.45526311766839</v>
      </c>
      <c r="AI22" s="3">
        <f t="shared" si="11"/>
        <v>24.743238731694774</v>
      </c>
    </row>
    <row r="23" spans="1:35" ht="13.5">
      <c r="A23" s="1" t="s">
        <v>13</v>
      </c>
      <c r="B23">
        <v>6</v>
      </c>
      <c r="C23">
        <v>3</v>
      </c>
      <c r="D23">
        <v>6</v>
      </c>
      <c r="E23">
        <v>4</v>
      </c>
      <c r="F23">
        <v>7</v>
      </c>
      <c r="G23">
        <v>2</v>
      </c>
      <c r="H23">
        <v>9</v>
      </c>
      <c r="I23">
        <v>10</v>
      </c>
      <c r="J23">
        <v>11</v>
      </c>
      <c r="K23">
        <v>15</v>
      </c>
      <c r="M23" s="1" t="s">
        <v>13</v>
      </c>
      <c r="N23" s="3">
        <f t="shared" si="8"/>
        <v>13.331852016442618</v>
      </c>
      <c r="O23" s="3">
        <f t="shared" si="8"/>
        <v>6.489573418707277</v>
      </c>
      <c r="P23" s="3">
        <f t="shared" si="8"/>
        <v>12.63051532502526</v>
      </c>
      <c r="Q23" s="3">
        <f t="shared" si="8"/>
        <v>8.184980560671168</v>
      </c>
      <c r="R23" s="3">
        <f t="shared" si="8"/>
        <v>13.807523127601238</v>
      </c>
      <c r="S23" s="3">
        <f t="shared" si="8"/>
        <v>3.815774411416797</v>
      </c>
      <c r="T23" s="3">
        <f t="shared" si="8"/>
        <v>16.700376686274144</v>
      </c>
      <c r="U23" s="3">
        <f t="shared" si="8"/>
        <v>17.91954125974375</v>
      </c>
      <c r="V23" s="3">
        <f t="shared" si="8"/>
        <v>19.010749714838756</v>
      </c>
      <c r="W23" s="3">
        <f t="shared" si="8"/>
        <v>25.132784880116617</v>
      </c>
      <c r="Y23" s="1" t="s">
        <v>13</v>
      </c>
      <c r="Z23" s="3">
        <f t="shared" si="10"/>
        <v>9.910712717574947</v>
      </c>
      <c r="AA23" s="3">
        <f t="shared" si="9"/>
        <v>10.817313586725051</v>
      </c>
      <c r="AB23" s="3">
        <f t="shared" si="9"/>
        <v>9.101689768134568</v>
      </c>
      <c r="AC23" s="3">
        <f t="shared" si="9"/>
        <v>11.541006337765888</v>
      </c>
      <c r="AD23" s="3">
        <f t="shared" si="9"/>
        <v>8.602759366563069</v>
      </c>
      <c r="AE23" s="3">
        <f t="shared" si="9"/>
        <v>11.44122474176406</v>
      </c>
      <c r="AF23" s="3">
        <f t="shared" si="9"/>
        <v>12.81189745247823</v>
      </c>
      <c r="AG23" s="3">
        <f t="shared" si="9"/>
        <v>17.87688922028555</v>
      </c>
      <c r="AH23" s="3">
        <f t="shared" si="9"/>
        <v>20.687691951566375</v>
      </c>
      <c r="AI23" s="3">
        <f t="shared" si="11"/>
        <v>22.071767297477685</v>
      </c>
    </row>
    <row r="24" spans="1:35" ht="13.5">
      <c r="A24" s="1" t="s">
        <v>3</v>
      </c>
      <c r="B24">
        <v>1</v>
      </c>
      <c r="C24">
        <v>0</v>
      </c>
      <c r="D24">
        <v>2</v>
      </c>
      <c r="E24">
        <v>4</v>
      </c>
      <c r="F24">
        <v>4</v>
      </c>
      <c r="G24">
        <v>7</v>
      </c>
      <c r="H24">
        <v>8</v>
      </c>
      <c r="I24">
        <v>3</v>
      </c>
      <c r="J24">
        <v>8</v>
      </c>
      <c r="K24">
        <v>8</v>
      </c>
      <c r="M24" s="1" t="s">
        <v>3</v>
      </c>
      <c r="N24" s="3">
        <f t="shared" si="8"/>
        <v>2.2219753360737697</v>
      </c>
      <c r="O24" s="3">
        <f t="shared" si="8"/>
        <v>0</v>
      </c>
      <c r="P24" s="3">
        <f t="shared" si="8"/>
        <v>4.21017177500842</v>
      </c>
      <c r="Q24" s="3">
        <f t="shared" si="8"/>
        <v>8.184980560671168</v>
      </c>
      <c r="R24" s="3">
        <f t="shared" si="8"/>
        <v>7.890013215772137</v>
      </c>
      <c r="S24" s="3">
        <f t="shared" si="8"/>
        <v>13.35521043995879</v>
      </c>
      <c r="T24" s="3">
        <f t="shared" si="8"/>
        <v>14.84477927668813</v>
      </c>
      <c r="U24" s="3">
        <f t="shared" si="8"/>
        <v>5.375862377923125</v>
      </c>
      <c r="V24" s="3">
        <f t="shared" si="8"/>
        <v>13.825999792610002</v>
      </c>
      <c r="W24" s="3">
        <f t="shared" si="8"/>
        <v>13.404151936062194</v>
      </c>
      <c r="Y24" s="1" t="s">
        <v>3</v>
      </c>
      <c r="Z24" s="3">
        <f t="shared" si="10"/>
        <v>1.1109876680368849</v>
      </c>
      <c r="AA24" s="3">
        <f t="shared" si="9"/>
        <v>2.1440490370273966</v>
      </c>
      <c r="AB24" s="3">
        <f t="shared" si="9"/>
        <v>4.131717445226529</v>
      </c>
      <c r="AC24" s="3">
        <f t="shared" si="9"/>
        <v>6.761721850483908</v>
      </c>
      <c r="AD24" s="3">
        <f t="shared" si="9"/>
        <v>9.810068072134031</v>
      </c>
      <c r="AE24" s="3">
        <f t="shared" si="9"/>
        <v>12.030000977473017</v>
      </c>
      <c r="AF24" s="3">
        <f t="shared" si="9"/>
        <v>11.191950698190015</v>
      </c>
      <c r="AG24" s="3">
        <f t="shared" si="9"/>
        <v>11.348880482407088</v>
      </c>
      <c r="AH24" s="3">
        <f t="shared" si="9"/>
        <v>10.868671368865106</v>
      </c>
      <c r="AI24" s="3">
        <f t="shared" si="11"/>
        <v>13.615075864336099</v>
      </c>
    </row>
    <row r="25" spans="1:35" ht="13.5">
      <c r="A25" s="1" t="s">
        <v>14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M25" s="1" t="s">
        <v>14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3.58390825194875</v>
      </c>
      <c r="V25" s="3">
        <f t="shared" si="8"/>
        <v>0</v>
      </c>
      <c r="W25" s="3">
        <f t="shared" si="8"/>
        <v>0</v>
      </c>
      <c r="Y25" s="1" t="s">
        <v>14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0</v>
      </c>
      <c r="AD25" s="3">
        <f t="shared" si="9"/>
        <v>0</v>
      </c>
      <c r="AE25" s="3">
        <f t="shared" si="9"/>
        <v>0</v>
      </c>
      <c r="AF25" s="3">
        <f t="shared" si="9"/>
        <v>1.1946360839829167</v>
      </c>
      <c r="AG25" s="3">
        <f t="shared" si="9"/>
        <v>1.1946360839829167</v>
      </c>
      <c r="AH25" s="3">
        <f t="shared" si="9"/>
        <v>1.1946360839829167</v>
      </c>
      <c r="AI25" s="3">
        <f t="shared" si="11"/>
        <v>0</v>
      </c>
    </row>
    <row r="26" spans="1:35" ht="13.5">
      <c r="A26" s="1" t="s">
        <v>4</v>
      </c>
      <c r="B26">
        <v>17</v>
      </c>
      <c r="C26">
        <v>21</v>
      </c>
      <c r="D26">
        <v>23</v>
      </c>
      <c r="E26">
        <v>24</v>
      </c>
      <c r="F26">
        <v>33</v>
      </c>
      <c r="G26">
        <v>52</v>
      </c>
      <c r="H26">
        <v>59</v>
      </c>
      <c r="I26">
        <v>57</v>
      </c>
      <c r="J26">
        <v>77</v>
      </c>
      <c r="K26">
        <v>70</v>
      </c>
      <c r="M26" t="s">
        <v>11</v>
      </c>
      <c r="N26" s="3">
        <f t="shared" si="8"/>
        <v>37.773580713254084</v>
      </c>
      <c r="O26" s="3">
        <f t="shared" si="8"/>
        <v>45.42701393095094</v>
      </c>
      <c r="P26" s="3">
        <f t="shared" si="8"/>
        <v>48.416975412596834</v>
      </c>
      <c r="Q26" s="3">
        <f t="shared" si="8"/>
        <v>49.10988336402701</v>
      </c>
      <c r="R26" s="3">
        <f t="shared" si="8"/>
        <v>65.09260903012012</v>
      </c>
      <c r="S26" s="3">
        <f t="shared" si="8"/>
        <v>99.21013469683672</v>
      </c>
      <c r="T26" s="3">
        <f t="shared" si="8"/>
        <v>109.48024716557495</v>
      </c>
      <c r="U26" s="3">
        <f t="shared" si="8"/>
        <v>102.14138518053937</v>
      </c>
      <c r="V26" s="3">
        <f t="shared" si="8"/>
        <v>133.07524800387128</v>
      </c>
      <c r="W26" s="3">
        <f t="shared" si="8"/>
        <v>117.2863294405442</v>
      </c>
      <c r="Y26" t="s">
        <v>11</v>
      </c>
      <c r="Z26" s="3">
        <f t="shared" si="10"/>
        <v>41.60029732210251</v>
      </c>
      <c r="AA26" s="3">
        <f t="shared" si="9"/>
        <v>43.87252335226729</v>
      </c>
      <c r="AB26" s="3">
        <f t="shared" si="9"/>
        <v>47.65129090252493</v>
      </c>
      <c r="AC26" s="3">
        <f t="shared" si="9"/>
        <v>54.20648926891465</v>
      </c>
      <c r="AD26" s="3">
        <f t="shared" si="9"/>
        <v>71.13754236366128</v>
      </c>
      <c r="AE26" s="3">
        <f t="shared" si="9"/>
        <v>91.26099696417725</v>
      </c>
      <c r="AF26" s="3">
        <f t="shared" si="9"/>
        <v>103.610589014317</v>
      </c>
      <c r="AG26" s="3">
        <f t="shared" si="9"/>
        <v>114.89896011666185</v>
      </c>
      <c r="AH26" s="3">
        <f t="shared" si="9"/>
        <v>117.50098754165163</v>
      </c>
      <c r="AI26" s="3">
        <f t="shared" si="11"/>
        <v>125.18078872220774</v>
      </c>
    </row>
    <row r="27" spans="2:35" ht="12.75">
      <c r="B27">
        <f>Census_Pop_Ests!B4</f>
        <v>45005</v>
      </c>
      <c r="C27">
        <f>Census_Pop_Ests!C4</f>
        <v>46228</v>
      </c>
      <c r="D27">
        <f>Census_Pop_Ests!D4</f>
        <v>47504</v>
      </c>
      <c r="E27">
        <f>Census_Pop_Ests!E4</f>
        <v>48870</v>
      </c>
      <c r="F27">
        <f>Census_Pop_Ests!F4</f>
        <v>50697</v>
      </c>
      <c r="G27">
        <f>Census_Pop_Ests!G4</f>
        <v>52414</v>
      </c>
      <c r="H27">
        <f>Census_Pop_Ests!H4</f>
        <v>53891</v>
      </c>
      <c r="I27">
        <f>Census_Pop_Ests!I4</f>
        <v>55805</v>
      </c>
      <c r="J27">
        <f>Census_Pop_Ests!J4</f>
        <v>57862</v>
      </c>
      <c r="K27">
        <f>Census_Pop_Ests!K4</f>
        <v>59683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7</v>
      </c>
      <c r="M28" t="s">
        <v>24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24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0</v>
      </c>
      <c r="C29">
        <v>2</v>
      </c>
      <c r="D29">
        <v>5</v>
      </c>
      <c r="E29">
        <v>4</v>
      </c>
      <c r="F29">
        <v>1</v>
      </c>
      <c r="G29">
        <v>6</v>
      </c>
      <c r="H29">
        <v>2</v>
      </c>
      <c r="I29">
        <v>1</v>
      </c>
      <c r="J29">
        <v>1</v>
      </c>
      <c r="K29">
        <v>2</v>
      </c>
      <c r="M29" s="1" t="s">
        <v>1</v>
      </c>
      <c r="N29" s="3">
        <f>(B29/B$36)*100000</f>
        <v>0</v>
      </c>
      <c r="O29" s="3">
        <f aca="true" t="shared" si="12" ref="O29:W35">(C29/C$36)*100000</f>
        <v>31.407035175879397</v>
      </c>
      <c r="P29" s="3">
        <f t="shared" si="12"/>
        <v>79.2393026941363</v>
      </c>
      <c r="Q29" s="3">
        <f t="shared" si="12"/>
        <v>63.73486297004461</v>
      </c>
      <c r="R29" s="3">
        <f t="shared" si="12"/>
        <v>16.087516087516086</v>
      </c>
      <c r="S29" s="3">
        <f t="shared" si="12"/>
        <v>97.94319294809011</v>
      </c>
      <c r="T29" s="3">
        <f t="shared" si="12"/>
        <v>32.900148050666225</v>
      </c>
      <c r="U29" s="3">
        <f t="shared" si="12"/>
        <v>16.61405549094534</v>
      </c>
      <c r="V29" s="3">
        <f t="shared" si="12"/>
        <v>16.812373907195695</v>
      </c>
      <c r="W29" s="3">
        <f t="shared" si="12"/>
        <v>33.82377811601556</v>
      </c>
      <c r="Y29" s="1" t="s">
        <v>1</v>
      </c>
      <c r="Z29" s="3">
        <f>(N29+O29)/2</f>
        <v>15.703517587939698</v>
      </c>
      <c r="AA29" s="3">
        <f aca="true" t="shared" si="13" ref="AA29:AH35">SUM(N29:P29)/3</f>
        <v>36.882112623338564</v>
      </c>
      <c r="AB29" s="3">
        <f t="shared" si="13"/>
        <v>58.12706694668677</v>
      </c>
      <c r="AC29" s="3">
        <f t="shared" si="13"/>
        <v>53.020560583899</v>
      </c>
      <c r="AD29" s="3">
        <f t="shared" si="13"/>
        <v>59.25519066855028</v>
      </c>
      <c r="AE29" s="3">
        <f t="shared" si="13"/>
        <v>48.976952362090806</v>
      </c>
      <c r="AF29" s="3">
        <f t="shared" si="13"/>
        <v>49.152465496567224</v>
      </c>
      <c r="AG29" s="3">
        <f t="shared" si="13"/>
        <v>22.10885914960242</v>
      </c>
      <c r="AH29" s="3">
        <f t="shared" si="13"/>
        <v>22.4167358380522</v>
      </c>
      <c r="AI29" s="3">
        <f>SUM(V29:W29)/2</f>
        <v>25.318076011605626</v>
      </c>
    </row>
    <row r="30" spans="1:35" ht="13.5">
      <c r="A30" s="1" t="s">
        <v>12</v>
      </c>
      <c r="B30">
        <v>3</v>
      </c>
      <c r="C30">
        <v>6</v>
      </c>
      <c r="D30">
        <v>3</v>
      </c>
      <c r="E30">
        <v>3</v>
      </c>
      <c r="F30">
        <v>3</v>
      </c>
      <c r="G30">
        <v>6</v>
      </c>
      <c r="H30">
        <v>8</v>
      </c>
      <c r="I30">
        <v>4</v>
      </c>
      <c r="J30">
        <v>6</v>
      </c>
      <c r="K30">
        <v>7</v>
      </c>
      <c r="M30" s="1" t="s">
        <v>12</v>
      </c>
      <c r="N30" s="3">
        <f aca="true" t="shared" si="14" ref="N30:N35">(B30/B$36)*100000</f>
        <v>47.3634354278497</v>
      </c>
      <c r="O30" s="3">
        <f t="shared" si="12"/>
        <v>94.22110552763819</v>
      </c>
      <c r="P30" s="3">
        <f t="shared" si="12"/>
        <v>47.543581616481774</v>
      </c>
      <c r="Q30" s="3">
        <f t="shared" si="12"/>
        <v>47.80114722753346</v>
      </c>
      <c r="R30" s="3">
        <f t="shared" si="12"/>
        <v>48.262548262548265</v>
      </c>
      <c r="S30" s="3">
        <f t="shared" si="12"/>
        <v>97.94319294809011</v>
      </c>
      <c r="T30" s="3">
        <f t="shared" si="12"/>
        <v>131.6005922026649</v>
      </c>
      <c r="U30" s="3">
        <f t="shared" si="12"/>
        <v>66.45622196378136</v>
      </c>
      <c r="V30" s="3">
        <f t="shared" si="12"/>
        <v>100.87424344317418</v>
      </c>
      <c r="W30" s="3">
        <f t="shared" si="12"/>
        <v>118.38322340605446</v>
      </c>
      <c r="Y30" s="1" t="s">
        <v>12</v>
      </c>
      <c r="Z30" s="3">
        <f aca="true" t="shared" si="15" ref="Z30:Z35">(N30+O30)/2</f>
        <v>70.79227047774394</v>
      </c>
      <c r="AA30" s="3">
        <f t="shared" si="13"/>
        <v>63.04270752398988</v>
      </c>
      <c r="AB30" s="3">
        <f t="shared" si="13"/>
        <v>63.1886114572178</v>
      </c>
      <c r="AC30" s="3">
        <f t="shared" si="13"/>
        <v>47.8690923688545</v>
      </c>
      <c r="AD30" s="3">
        <f t="shared" si="13"/>
        <v>64.66896281272395</v>
      </c>
      <c r="AE30" s="3">
        <f t="shared" si="13"/>
        <v>92.60211113776775</v>
      </c>
      <c r="AF30" s="3">
        <f t="shared" si="13"/>
        <v>98.6666690381788</v>
      </c>
      <c r="AG30" s="3">
        <f t="shared" si="13"/>
        <v>99.64368586987348</v>
      </c>
      <c r="AH30" s="3">
        <f t="shared" si="13"/>
        <v>95.23789627100332</v>
      </c>
      <c r="AI30" s="3">
        <f aca="true" t="shared" si="16" ref="AI30:AI35">SUM(V30:W30)/2</f>
        <v>109.62873342461432</v>
      </c>
    </row>
    <row r="31" spans="1:35" ht="13.5">
      <c r="A31" s="1" t="s">
        <v>2</v>
      </c>
      <c r="B31">
        <v>0</v>
      </c>
      <c r="C31">
        <v>1</v>
      </c>
      <c r="D31">
        <v>1</v>
      </c>
      <c r="E31">
        <v>3</v>
      </c>
      <c r="F31">
        <v>1</v>
      </c>
      <c r="G31">
        <v>2</v>
      </c>
      <c r="H31">
        <v>1</v>
      </c>
      <c r="I31">
        <v>2</v>
      </c>
      <c r="J31">
        <v>1</v>
      </c>
      <c r="K31">
        <v>2</v>
      </c>
      <c r="M31" s="1" t="s">
        <v>2</v>
      </c>
      <c r="N31" s="3">
        <f t="shared" si="14"/>
        <v>0</v>
      </c>
      <c r="O31" s="3">
        <f t="shared" si="12"/>
        <v>15.703517587939698</v>
      </c>
      <c r="P31" s="3">
        <f t="shared" si="12"/>
        <v>15.847860538827259</v>
      </c>
      <c r="Q31" s="3">
        <f t="shared" si="12"/>
        <v>47.80114722753346</v>
      </c>
      <c r="R31" s="3">
        <f t="shared" si="12"/>
        <v>16.087516087516086</v>
      </c>
      <c r="S31" s="3">
        <f t="shared" si="12"/>
        <v>32.6477309826967</v>
      </c>
      <c r="T31" s="3">
        <f t="shared" si="12"/>
        <v>16.450074025333112</v>
      </c>
      <c r="U31" s="3">
        <f t="shared" si="12"/>
        <v>33.22811098189068</v>
      </c>
      <c r="V31" s="3">
        <f t="shared" si="12"/>
        <v>16.812373907195695</v>
      </c>
      <c r="W31" s="3">
        <f t="shared" si="12"/>
        <v>33.82377811601556</v>
      </c>
      <c r="Y31" s="1" t="s">
        <v>2</v>
      </c>
      <c r="Z31" s="3">
        <f t="shared" si="15"/>
        <v>7.851758793969849</v>
      </c>
      <c r="AA31" s="3">
        <f t="shared" si="13"/>
        <v>10.517126042255653</v>
      </c>
      <c r="AB31" s="3">
        <f t="shared" si="13"/>
        <v>26.450841784766805</v>
      </c>
      <c r="AC31" s="3">
        <f t="shared" si="13"/>
        <v>26.5788412846256</v>
      </c>
      <c r="AD31" s="3">
        <f t="shared" si="13"/>
        <v>32.17879809924875</v>
      </c>
      <c r="AE31" s="3">
        <f t="shared" si="13"/>
        <v>21.728440365181967</v>
      </c>
      <c r="AF31" s="3">
        <f t="shared" si="13"/>
        <v>27.441971996640163</v>
      </c>
      <c r="AG31" s="3">
        <f t="shared" si="13"/>
        <v>22.163519638139828</v>
      </c>
      <c r="AH31" s="3">
        <f t="shared" si="13"/>
        <v>27.95475433503398</v>
      </c>
      <c r="AI31" s="3">
        <f t="shared" si="16"/>
        <v>25.318076011605626</v>
      </c>
    </row>
    <row r="32" spans="1:35" ht="13.5">
      <c r="A32" s="1" t="s">
        <v>13</v>
      </c>
      <c r="B32">
        <v>0</v>
      </c>
      <c r="C32">
        <v>0</v>
      </c>
      <c r="D32">
        <v>0</v>
      </c>
      <c r="E32">
        <v>2</v>
      </c>
      <c r="F32">
        <v>1</v>
      </c>
      <c r="G32">
        <v>0</v>
      </c>
      <c r="H32">
        <v>1</v>
      </c>
      <c r="I32">
        <v>3</v>
      </c>
      <c r="J32">
        <v>3</v>
      </c>
      <c r="K32">
        <v>7</v>
      </c>
      <c r="M32" s="1" t="s">
        <v>13</v>
      </c>
      <c r="N32" s="3">
        <f t="shared" si="14"/>
        <v>0</v>
      </c>
      <c r="O32" s="3">
        <f t="shared" si="12"/>
        <v>0</v>
      </c>
      <c r="P32" s="3">
        <f t="shared" si="12"/>
        <v>0</v>
      </c>
      <c r="Q32" s="3">
        <f t="shared" si="12"/>
        <v>31.867431485022305</v>
      </c>
      <c r="R32" s="3">
        <f t="shared" si="12"/>
        <v>16.087516087516086</v>
      </c>
      <c r="S32" s="3">
        <f t="shared" si="12"/>
        <v>0</v>
      </c>
      <c r="T32" s="3">
        <f t="shared" si="12"/>
        <v>16.450074025333112</v>
      </c>
      <c r="U32" s="3">
        <f t="shared" si="12"/>
        <v>49.84216647283602</v>
      </c>
      <c r="V32" s="3">
        <f t="shared" si="12"/>
        <v>50.43712172158709</v>
      </c>
      <c r="W32" s="3">
        <f t="shared" si="12"/>
        <v>118.38322340605446</v>
      </c>
      <c r="Y32" s="1" t="s">
        <v>13</v>
      </c>
      <c r="Z32" s="3">
        <f t="shared" si="15"/>
        <v>0</v>
      </c>
      <c r="AA32" s="3">
        <f t="shared" si="13"/>
        <v>0</v>
      </c>
      <c r="AB32" s="3">
        <f t="shared" si="13"/>
        <v>10.622477161674102</v>
      </c>
      <c r="AC32" s="3">
        <f t="shared" si="13"/>
        <v>15.984982524179463</v>
      </c>
      <c r="AD32" s="3">
        <f t="shared" si="13"/>
        <v>15.984982524179463</v>
      </c>
      <c r="AE32" s="3">
        <f t="shared" si="13"/>
        <v>10.845863370949735</v>
      </c>
      <c r="AF32" s="3">
        <f t="shared" si="13"/>
        <v>22.097413499389713</v>
      </c>
      <c r="AG32" s="3">
        <f t="shared" si="13"/>
        <v>38.90978740658541</v>
      </c>
      <c r="AH32" s="3">
        <f t="shared" si="13"/>
        <v>72.88750386682585</v>
      </c>
      <c r="AI32" s="3">
        <f t="shared" si="16"/>
        <v>84.41017256382077</v>
      </c>
    </row>
    <row r="33" spans="1:35" ht="13.5">
      <c r="A33" s="1" t="s">
        <v>3</v>
      </c>
      <c r="B33">
        <v>0</v>
      </c>
      <c r="C33">
        <v>0</v>
      </c>
      <c r="D33">
        <v>0</v>
      </c>
      <c r="E33">
        <v>0</v>
      </c>
      <c r="F33">
        <v>1</v>
      </c>
      <c r="G33">
        <v>3</v>
      </c>
      <c r="H33">
        <v>1</v>
      </c>
      <c r="I33">
        <v>2</v>
      </c>
      <c r="J33">
        <v>2</v>
      </c>
      <c r="K33">
        <v>2</v>
      </c>
      <c r="M33" s="1" t="s">
        <v>3</v>
      </c>
      <c r="N33" s="3">
        <f t="shared" si="14"/>
        <v>0</v>
      </c>
      <c r="O33" s="3">
        <f t="shared" si="12"/>
        <v>0</v>
      </c>
      <c r="P33" s="3">
        <f t="shared" si="12"/>
        <v>0</v>
      </c>
      <c r="Q33" s="3">
        <f t="shared" si="12"/>
        <v>0</v>
      </c>
      <c r="R33" s="3">
        <f t="shared" si="12"/>
        <v>16.087516087516086</v>
      </c>
      <c r="S33" s="3">
        <f t="shared" si="12"/>
        <v>48.97159647404506</v>
      </c>
      <c r="T33" s="3">
        <f t="shared" si="12"/>
        <v>16.450074025333112</v>
      </c>
      <c r="U33" s="3">
        <f t="shared" si="12"/>
        <v>33.22811098189068</v>
      </c>
      <c r="V33" s="3">
        <f t="shared" si="12"/>
        <v>33.62474781439139</v>
      </c>
      <c r="W33" s="3">
        <f t="shared" si="12"/>
        <v>33.82377811601556</v>
      </c>
      <c r="Y33" s="1" t="s">
        <v>3</v>
      </c>
      <c r="Z33" s="3">
        <f t="shared" si="15"/>
        <v>0</v>
      </c>
      <c r="AA33" s="3">
        <f t="shared" si="13"/>
        <v>0</v>
      </c>
      <c r="AB33" s="3">
        <f t="shared" si="13"/>
        <v>0</v>
      </c>
      <c r="AC33" s="3">
        <f t="shared" si="13"/>
        <v>5.362505362505362</v>
      </c>
      <c r="AD33" s="3">
        <f t="shared" si="13"/>
        <v>21.686370853853713</v>
      </c>
      <c r="AE33" s="3">
        <f t="shared" si="13"/>
        <v>27.169728862298083</v>
      </c>
      <c r="AF33" s="3">
        <f t="shared" si="13"/>
        <v>32.88326049375628</v>
      </c>
      <c r="AG33" s="3">
        <f t="shared" si="13"/>
        <v>27.767644273871724</v>
      </c>
      <c r="AH33" s="3">
        <f t="shared" si="13"/>
        <v>33.55887897076588</v>
      </c>
      <c r="AI33" s="3">
        <f t="shared" si="16"/>
        <v>33.72426296520348</v>
      </c>
    </row>
    <row r="34" spans="1:35" ht="13.5">
      <c r="A34" s="1" t="s">
        <v>14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14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0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14</v>
      </c>
      <c r="Z34" s="3">
        <f t="shared" si="15"/>
        <v>0</v>
      </c>
      <c r="AA34" s="3">
        <f t="shared" si="13"/>
        <v>0</v>
      </c>
      <c r="AB34" s="3">
        <f t="shared" si="13"/>
        <v>0</v>
      </c>
      <c r="AC34" s="3">
        <f t="shared" si="13"/>
        <v>0</v>
      </c>
      <c r="AD34" s="3">
        <f t="shared" si="13"/>
        <v>0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4</v>
      </c>
      <c r="B35">
        <v>3</v>
      </c>
      <c r="C35">
        <v>9</v>
      </c>
      <c r="D35">
        <v>9</v>
      </c>
      <c r="E35">
        <v>12</v>
      </c>
      <c r="F35">
        <v>7</v>
      </c>
      <c r="G35">
        <v>17</v>
      </c>
      <c r="H35">
        <v>13</v>
      </c>
      <c r="I35">
        <v>12</v>
      </c>
      <c r="J35">
        <v>13</v>
      </c>
      <c r="K35">
        <v>20</v>
      </c>
      <c r="M35" t="s">
        <v>25</v>
      </c>
      <c r="N35" s="3">
        <f t="shared" si="14"/>
        <v>47.3634354278497</v>
      </c>
      <c r="O35" s="3">
        <f t="shared" si="12"/>
        <v>141.3316582914573</v>
      </c>
      <c r="P35" s="3">
        <f t="shared" si="12"/>
        <v>142.63074484944534</v>
      </c>
      <c r="Q35" s="3">
        <f t="shared" si="12"/>
        <v>191.20458891013385</v>
      </c>
      <c r="R35" s="3">
        <f t="shared" si="12"/>
        <v>112.61261261261261</v>
      </c>
      <c r="S35" s="3">
        <f t="shared" si="12"/>
        <v>277.505713352922</v>
      </c>
      <c r="T35" s="3">
        <f t="shared" si="12"/>
        <v>213.85096232933049</v>
      </c>
      <c r="U35" s="3">
        <f t="shared" si="12"/>
        <v>199.36866589134408</v>
      </c>
      <c r="V35" s="3">
        <f t="shared" si="12"/>
        <v>218.56086079354407</v>
      </c>
      <c r="W35" s="3">
        <f t="shared" si="12"/>
        <v>338.2377811601556</v>
      </c>
      <c r="Y35" t="s">
        <v>25</v>
      </c>
      <c r="Z35" s="3">
        <f t="shared" si="15"/>
        <v>94.3475468596535</v>
      </c>
      <c r="AA35" s="3">
        <f t="shared" si="13"/>
        <v>110.44194618958413</v>
      </c>
      <c r="AB35" s="3">
        <f t="shared" si="13"/>
        <v>158.3889973503455</v>
      </c>
      <c r="AC35" s="3">
        <f t="shared" si="13"/>
        <v>148.81598212406394</v>
      </c>
      <c r="AD35" s="3">
        <f t="shared" si="13"/>
        <v>193.77430495855614</v>
      </c>
      <c r="AE35" s="3">
        <f t="shared" si="13"/>
        <v>201.32309609828837</v>
      </c>
      <c r="AF35" s="3">
        <f t="shared" si="13"/>
        <v>230.24178052453217</v>
      </c>
      <c r="AG35" s="3">
        <f t="shared" si="13"/>
        <v>210.59349633807287</v>
      </c>
      <c r="AH35" s="3">
        <f t="shared" si="13"/>
        <v>252.05576928168125</v>
      </c>
      <c r="AI35" s="3">
        <f t="shared" si="16"/>
        <v>278.3993209768498</v>
      </c>
    </row>
    <row r="36" spans="2:35" ht="12.75">
      <c r="B36">
        <f>Census_Pop_Ests!B8</f>
        <v>6334</v>
      </c>
      <c r="C36">
        <f>Census_Pop_Ests!C8</f>
        <v>6368</v>
      </c>
      <c r="D36">
        <f>Census_Pop_Ests!D8</f>
        <v>6310</v>
      </c>
      <c r="E36">
        <f>Census_Pop_Ests!E8</f>
        <v>6276</v>
      </c>
      <c r="F36">
        <f>Census_Pop_Ests!F8</f>
        <v>6216</v>
      </c>
      <c r="G36">
        <f>Census_Pop_Ests!G8</f>
        <v>6126</v>
      </c>
      <c r="H36">
        <f>Census_Pop_Ests!H8</f>
        <v>6079</v>
      </c>
      <c r="I36">
        <f>Census_Pop_Ests!I8</f>
        <v>6019</v>
      </c>
      <c r="J36">
        <f>Census_Pop_Ests!J8</f>
        <v>5948</v>
      </c>
      <c r="K36">
        <f>Census_Pop_Ests!K8</f>
        <v>5913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23</v>
      </c>
      <c r="M37" t="s">
        <v>26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26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M38" s="1" t="s">
        <v>1</v>
      </c>
      <c r="N38" s="3">
        <f>(B38/B$45)*100000</f>
        <v>0</v>
      </c>
      <c r="O38" s="3">
        <f aca="true" t="shared" si="17" ref="O38:W44">(C38/C$45)*100000</f>
        <v>0</v>
      </c>
      <c r="P38" s="3">
        <f t="shared" si="17"/>
        <v>0</v>
      </c>
      <c r="Q38" s="3">
        <f t="shared" si="17"/>
        <v>0</v>
      </c>
      <c r="R38" s="3">
        <f t="shared" si="17"/>
        <v>0</v>
      </c>
      <c r="S38" s="3">
        <f t="shared" si="17"/>
        <v>0</v>
      </c>
      <c r="T38" s="3">
        <f t="shared" si="17"/>
        <v>0</v>
      </c>
      <c r="U38" s="3">
        <f t="shared" si="17"/>
        <v>5.383869925702595</v>
      </c>
      <c r="V38" s="3">
        <f t="shared" si="17"/>
        <v>0</v>
      </c>
      <c r="W38" s="3">
        <f t="shared" si="17"/>
        <v>5.114304710274638</v>
      </c>
      <c r="Y38" s="1" t="s">
        <v>1</v>
      </c>
      <c r="Z38" s="3">
        <f>(N38+O38)/2</f>
        <v>0</v>
      </c>
      <c r="AA38" s="3">
        <f aca="true" t="shared" si="18" ref="AA38:AH44">SUM(N38:P38)/3</f>
        <v>0</v>
      </c>
      <c r="AB38" s="3">
        <f t="shared" si="18"/>
        <v>0</v>
      </c>
      <c r="AC38" s="3">
        <f t="shared" si="18"/>
        <v>0</v>
      </c>
      <c r="AD38" s="3">
        <f t="shared" si="18"/>
        <v>0</v>
      </c>
      <c r="AE38" s="3">
        <f t="shared" si="18"/>
        <v>0</v>
      </c>
      <c r="AF38" s="3">
        <f t="shared" si="18"/>
        <v>1.7946233085675318</v>
      </c>
      <c r="AG38" s="3">
        <f t="shared" si="18"/>
        <v>1.7946233085675318</v>
      </c>
      <c r="AH38" s="3">
        <f t="shared" si="18"/>
        <v>3.4993915453257443</v>
      </c>
      <c r="AI38" s="3">
        <f>SUM(V38:W38)/2</f>
        <v>2.557152355137319</v>
      </c>
    </row>
    <row r="39" spans="1:35" ht="13.5">
      <c r="A39" s="1" t="s">
        <v>12</v>
      </c>
      <c r="B39">
        <v>0</v>
      </c>
      <c r="C39">
        <v>0</v>
      </c>
      <c r="D39">
        <v>1</v>
      </c>
      <c r="E39">
        <v>1</v>
      </c>
      <c r="F39">
        <v>0</v>
      </c>
      <c r="G39">
        <v>0</v>
      </c>
      <c r="H39">
        <v>2</v>
      </c>
      <c r="I39">
        <v>1</v>
      </c>
      <c r="J39">
        <v>0</v>
      </c>
      <c r="K39">
        <v>0</v>
      </c>
      <c r="M39" s="1" t="s">
        <v>12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6.140243153628883</v>
      </c>
      <c r="Q39" s="3">
        <f t="shared" si="17"/>
        <v>5.905976848570754</v>
      </c>
      <c r="R39" s="3">
        <f t="shared" si="17"/>
        <v>0</v>
      </c>
      <c r="S39" s="3">
        <f t="shared" si="17"/>
        <v>0</v>
      </c>
      <c r="T39" s="3">
        <f t="shared" si="17"/>
        <v>10.981770261366133</v>
      </c>
      <c r="U39" s="3">
        <f t="shared" si="17"/>
        <v>5.383869925702595</v>
      </c>
      <c r="V39" s="3">
        <f t="shared" si="17"/>
        <v>0</v>
      </c>
      <c r="W39" s="3">
        <f t="shared" si="17"/>
        <v>0</v>
      </c>
      <c r="Y39" s="1" t="s">
        <v>12</v>
      </c>
      <c r="Z39" s="3">
        <f aca="true" t="shared" si="20" ref="Z39:Z44">(N39+O39)/2</f>
        <v>0</v>
      </c>
      <c r="AA39" s="3">
        <f t="shared" si="18"/>
        <v>2.0467477178762943</v>
      </c>
      <c r="AB39" s="3">
        <f t="shared" si="18"/>
        <v>4.015406667399879</v>
      </c>
      <c r="AC39" s="3">
        <f t="shared" si="18"/>
        <v>4.015406667399879</v>
      </c>
      <c r="AD39" s="3">
        <f t="shared" si="18"/>
        <v>1.9686589495235847</v>
      </c>
      <c r="AE39" s="3">
        <f t="shared" si="18"/>
        <v>3.6605900871220443</v>
      </c>
      <c r="AF39" s="3">
        <f t="shared" si="18"/>
        <v>5.455213395689576</v>
      </c>
      <c r="AG39" s="3">
        <f t="shared" si="18"/>
        <v>5.455213395689576</v>
      </c>
      <c r="AH39" s="3">
        <f t="shared" si="18"/>
        <v>1.7946233085675318</v>
      </c>
      <c r="AI39" s="3">
        <f aca="true" t="shared" si="21" ref="AI39:AI44">SUM(V39:W39)/2</f>
        <v>0</v>
      </c>
    </row>
    <row r="40" spans="1:35" ht="13.5">
      <c r="A40" s="1" t="s">
        <v>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M40" s="1" t="s">
        <v>2</v>
      </c>
      <c r="N40" s="3">
        <f t="shared" si="19"/>
        <v>0</v>
      </c>
      <c r="O40" s="3">
        <f t="shared" si="17"/>
        <v>0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0</v>
      </c>
      <c r="T40" s="3">
        <f t="shared" si="17"/>
        <v>0</v>
      </c>
      <c r="U40" s="3">
        <f t="shared" si="17"/>
        <v>0</v>
      </c>
      <c r="V40" s="3">
        <f t="shared" si="17"/>
        <v>0</v>
      </c>
      <c r="W40" s="3">
        <f t="shared" si="17"/>
        <v>0</v>
      </c>
      <c r="Y40" s="1" t="s">
        <v>2</v>
      </c>
      <c r="Z40" s="3">
        <f t="shared" si="20"/>
        <v>0</v>
      </c>
      <c r="AA40" s="3">
        <f t="shared" si="18"/>
        <v>0</v>
      </c>
      <c r="AB40" s="3">
        <f t="shared" si="18"/>
        <v>0</v>
      </c>
      <c r="AC40" s="3">
        <f t="shared" si="18"/>
        <v>0</v>
      </c>
      <c r="AD40" s="3">
        <f t="shared" si="18"/>
        <v>0</v>
      </c>
      <c r="AE40" s="3">
        <f t="shared" si="18"/>
        <v>0</v>
      </c>
      <c r="AF40" s="3">
        <f t="shared" si="18"/>
        <v>0</v>
      </c>
      <c r="AG40" s="3">
        <f t="shared" si="18"/>
        <v>0</v>
      </c>
      <c r="AH40" s="3">
        <f t="shared" si="18"/>
        <v>0</v>
      </c>
      <c r="AI40" s="3">
        <f t="shared" si="21"/>
        <v>0</v>
      </c>
    </row>
    <row r="41" spans="1:35" ht="13.5">
      <c r="A41" s="1" t="s">
        <v>13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</v>
      </c>
      <c r="K41">
        <v>2</v>
      </c>
      <c r="M41" s="1" t="s">
        <v>13</v>
      </c>
      <c r="N41" s="3">
        <f t="shared" si="19"/>
        <v>0</v>
      </c>
      <c r="O41" s="3">
        <f t="shared" si="17"/>
        <v>0</v>
      </c>
      <c r="P41" s="3">
        <f t="shared" si="17"/>
        <v>0</v>
      </c>
      <c r="Q41" s="3">
        <f t="shared" si="17"/>
        <v>0</v>
      </c>
      <c r="R41" s="3">
        <f t="shared" si="17"/>
        <v>0</v>
      </c>
      <c r="S41" s="3">
        <f t="shared" si="17"/>
        <v>0</v>
      </c>
      <c r="T41" s="3">
        <f t="shared" si="17"/>
        <v>0</v>
      </c>
      <c r="U41" s="3">
        <f t="shared" si="17"/>
        <v>0</v>
      </c>
      <c r="V41" s="3">
        <f t="shared" si="17"/>
        <v>10.55353279510316</v>
      </c>
      <c r="W41" s="3">
        <f t="shared" si="17"/>
        <v>10.228609420549276</v>
      </c>
      <c r="Y41" s="1" t="s">
        <v>13</v>
      </c>
      <c r="Z41" s="3">
        <f t="shared" si="20"/>
        <v>0</v>
      </c>
      <c r="AA41" s="3">
        <f t="shared" si="18"/>
        <v>0</v>
      </c>
      <c r="AB41" s="3">
        <f t="shared" si="18"/>
        <v>0</v>
      </c>
      <c r="AC41" s="3">
        <f t="shared" si="18"/>
        <v>0</v>
      </c>
      <c r="AD41" s="3">
        <f t="shared" si="18"/>
        <v>0</v>
      </c>
      <c r="AE41" s="3">
        <f t="shared" si="18"/>
        <v>0</v>
      </c>
      <c r="AF41" s="3">
        <f t="shared" si="18"/>
        <v>0</v>
      </c>
      <c r="AG41" s="3">
        <f t="shared" si="18"/>
        <v>3.517844265034387</v>
      </c>
      <c r="AH41" s="3">
        <f t="shared" si="18"/>
        <v>6.927380738550812</v>
      </c>
      <c r="AI41" s="3">
        <f t="shared" si="21"/>
        <v>10.391071107826217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0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5.114304710274638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0</v>
      </c>
      <c r="AD42" s="3">
        <f t="shared" si="18"/>
        <v>0</v>
      </c>
      <c r="AE42" s="3">
        <f t="shared" si="18"/>
        <v>0</v>
      </c>
      <c r="AF42" s="3">
        <f t="shared" si="18"/>
        <v>0</v>
      </c>
      <c r="AG42" s="3">
        <f t="shared" si="18"/>
        <v>0</v>
      </c>
      <c r="AH42" s="3">
        <f t="shared" si="18"/>
        <v>1.7047682367582127</v>
      </c>
      <c r="AI42" s="3">
        <f t="shared" si="21"/>
        <v>2.557152355137319</v>
      </c>
    </row>
    <row r="43" spans="1:35" ht="13.5">
      <c r="A43" s="1" t="s">
        <v>14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14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14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4</v>
      </c>
      <c r="B44">
        <v>0</v>
      </c>
      <c r="C44">
        <v>0</v>
      </c>
      <c r="D44">
        <v>1</v>
      </c>
      <c r="E44">
        <v>1</v>
      </c>
      <c r="F44">
        <v>0</v>
      </c>
      <c r="G44">
        <v>0</v>
      </c>
      <c r="H44">
        <v>2</v>
      </c>
      <c r="I44">
        <v>2</v>
      </c>
      <c r="J44">
        <v>2</v>
      </c>
      <c r="K44">
        <v>4</v>
      </c>
      <c r="M44" t="s">
        <v>27</v>
      </c>
      <c r="N44" s="3">
        <f t="shared" si="19"/>
        <v>0</v>
      </c>
      <c r="O44" s="3">
        <f t="shared" si="17"/>
        <v>0</v>
      </c>
      <c r="P44" s="3">
        <f t="shared" si="17"/>
        <v>6.140243153628883</v>
      </c>
      <c r="Q44" s="3">
        <f t="shared" si="17"/>
        <v>5.905976848570754</v>
      </c>
      <c r="R44" s="3">
        <f t="shared" si="17"/>
        <v>0</v>
      </c>
      <c r="S44" s="3">
        <f t="shared" si="17"/>
        <v>0</v>
      </c>
      <c r="T44" s="3">
        <f t="shared" si="17"/>
        <v>10.981770261366133</v>
      </c>
      <c r="U44" s="3">
        <f t="shared" si="17"/>
        <v>10.76773985140519</v>
      </c>
      <c r="V44" s="3">
        <f t="shared" si="17"/>
        <v>10.55353279510316</v>
      </c>
      <c r="W44" s="3">
        <f t="shared" si="17"/>
        <v>20.457218841098552</v>
      </c>
      <c r="Y44" t="s">
        <v>27</v>
      </c>
      <c r="Z44" s="3">
        <f t="shared" si="20"/>
        <v>0</v>
      </c>
      <c r="AA44" s="3">
        <f t="shared" si="18"/>
        <v>2.0467477178762943</v>
      </c>
      <c r="AB44" s="3">
        <f t="shared" si="18"/>
        <v>4.015406667399879</v>
      </c>
      <c r="AC44" s="3">
        <f t="shared" si="18"/>
        <v>4.015406667399879</v>
      </c>
      <c r="AD44" s="3">
        <f t="shared" si="18"/>
        <v>1.9686589495235847</v>
      </c>
      <c r="AE44" s="3">
        <f t="shared" si="18"/>
        <v>3.6605900871220443</v>
      </c>
      <c r="AF44" s="3">
        <f t="shared" si="18"/>
        <v>7.249836704257109</v>
      </c>
      <c r="AG44" s="3">
        <f t="shared" si="18"/>
        <v>10.767680969291495</v>
      </c>
      <c r="AH44" s="3">
        <f t="shared" si="18"/>
        <v>13.9261638292023</v>
      </c>
      <c r="AI44" s="3">
        <f t="shared" si="21"/>
        <v>15.505375818100855</v>
      </c>
    </row>
    <row r="45" spans="2:23" ht="12.75">
      <c r="B45">
        <f>Census_Pop_Ests!B9</f>
        <v>15080</v>
      </c>
      <c r="C45">
        <f>Census_Pop_Ests!C9</f>
        <v>15580</v>
      </c>
      <c r="D45">
        <f>Census_Pop_Ests!D9</f>
        <v>16286</v>
      </c>
      <c r="E45">
        <f>Census_Pop_Ests!E9</f>
        <v>16932</v>
      </c>
      <c r="F45">
        <f>Census_Pop_Ests!F9</f>
        <v>17396</v>
      </c>
      <c r="G45">
        <f>Census_Pop_Ests!G9</f>
        <v>17834</v>
      </c>
      <c r="H45">
        <f>Census_Pop_Ests!H9</f>
        <v>18212</v>
      </c>
      <c r="I45">
        <f>Census_Pop_Ests!I9</f>
        <v>18574</v>
      </c>
      <c r="J45">
        <f>Census_Pop_Ests!J9</f>
        <v>18951</v>
      </c>
      <c r="K45">
        <f>Census_Pop_Ests!K9</f>
        <v>19553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K9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15</v>
      </c>
      <c r="B2" s="4">
        <v>697857</v>
      </c>
      <c r="C2">
        <v>691924</v>
      </c>
      <c r="D2">
        <v>684689</v>
      </c>
      <c r="E2">
        <v>673573</v>
      </c>
      <c r="F2">
        <v>659275</v>
      </c>
      <c r="G2">
        <v>646771</v>
      </c>
      <c r="H2">
        <v>634646</v>
      </c>
      <c r="I2">
        <v>622448</v>
      </c>
      <c r="J2">
        <v>613026</v>
      </c>
      <c r="K2">
        <v>603568</v>
      </c>
    </row>
    <row r="3" spans="1:11" ht="12.75">
      <c r="A3" s="4" t="s">
        <v>16</v>
      </c>
      <c r="B3" s="4">
        <v>194685</v>
      </c>
      <c r="C3">
        <v>198738</v>
      </c>
      <c r="D3">
        <v>202439</v>
      </c>
      <c r="E3">
        <v>205484</v>
      </c>
      <c r="F3">
        <v>208745</v>
      </c>
      <c r="G3">
        <v>211172</v>
      </c>
      <c r="H3">
        <v>214035</v>
      </c>
      <c r="I3">
        <v>215089</v>
      </c>
      <c r="J3">
        <v>215749</v>
      </c>
      <c r="K3">
        <v>217531</v>
      </c>
    </row>
    <row r="4" spans="1:11" ht="12.75">
      <c r="A4" s="4" t="s">
        <v>17</v>
      </c>
      <c r="B4" s="4">
        <v>45005</v>
      </c>
      <c r="C4">
        <v>46228</v>
      </c>
      <c r="D4">
        <v>47504</v>
      </c>
      <c r="E4">
        <v>48870</v>
      </c>
      <c r="F4">
        <v>50697</v>
      </c>
      <c r="G4">
        <v>52414</v>
      </c>
      <c r="H4">
        <v>53891</v>
      </c>
      <c r="I4">
        <v>55805</v>
      </c>
      <c r="J4">
        <v>57862</v>
      </c>
      <c r="K4">
        <v>59683</v>
      </c>
    </row>
    <row r="5" spans="1:11" ht="12.75">
      <c r="A5" s="4" t="s">
        <v>18</v>
      </c>
      <c r="B5" s="4">
        <v>21414</v>
      </c>
      <c r="C5">
        <v>21948</v>
      </c>
      <c r="D5">
        <v>22596</v>
      </c>
      <c r="E5">
        <v>23208</v>
      </c>
      <c r="F5">
        <v>23612</v>
      </c>
      <c r="G5">
        <v>23960</v>
      </c>
      <c r="H5">
        <v>24291</v>
      </c>
      <c r="I5">
        <v>24593</v>
      </c>
      <c r="J5">
        <v>24899</v>
      </c>
      <c r="K5">
        <v>25466</v>
      </c>
    </row>
    <row r="6" ht="13.5">
      <c r="A6" s="1"/>
    </row>
    <row r="7" spans="1:11" ht="13.5">
      <c r="A7" s="1" t="s">
        <v>20</v>
      </c>
      <c r="B7" s="1">
        <v>1990</v>
      </c>
      <c r="C7" s="1">
        <v>1991</v>
      </c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</row>
    <row r="8" spans="1:11" ht="12.75">
      <c r="A8" t="s">
        <v>21</v>
      </c>
      <c r="B8" s="4">
        <v>6334</v>
      </c>
      <c r="C8">
        <v>6368</v>
      </c>
      <c r="D8">
        <v>6310</v>
      </c>
      <c r="E8">
        <v>6276</v>
      </c>
      <c r="F8">
        <v>6216</v>
      </c>
      <c r="G8">
        <v>6126</v>
      </c>
      <c r="H8">
        <v>6079</v>
      </c>
      <c r="I8">
        <v>6019</v>
      </c>
      <c r="J8">
        <v>5948</v>
      </c>
      <c r="K8">
        <v>5913</v>
      </c>
    </row>
    <row r="9" spans="1:11" ht="12.75">
      <c r="A9" t="s">
        <v>22</v>
      </c>
      <c r="B9" s="4">
        <v>15080</v>
      </c>
      <c r="C9">
        <v>15580</v>
      </c>
      <c r="D9">
        <v>16286</v>
      </c>
      <c r="E9">
        <v>16932</v>
      </c>
      <c r="F9">
        <v>17396</v>
      </c>
      <c r="G9">
        <v>17834</v>
      </c>
      <c r="H9">
        <v>18212</v>
      </c>
      <c r="I9">
        <v>18574</v>
      </c>
      <c r="J9">
        <v>18951</v>
      </c>
      <c r="K9">
        <v>19553</v>
      </c>
    </row>
    <row r="10" ht="13.5">
      <c r="A10" s="1"/>
    </row>
    <row r="11" ht="13.5">
      <c r="A11" s="1"/>
    </row>
    <row r="13" ht="12.75">
      <c r="A13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Pamela E. Oliver</cp:lastModifiedBy>
  <dcterms:created xsi:type="dcterms:W3CDTF">2001-10-03T19:05:18Z</dcterms:created>
  <dcterms:modified xsi:type="dcterms:W3CDTF">2001-11-01T03:14:36Z</dcterms:modified>
  <cp:category/>
  <cp:version/>
  <cp:contentType/>
  <cp:contentStatus/>
</cp:coreProperties>
</file>