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717" firstSheet="6" activeTab="10"/>
  </bookViews>
  <sheets>
    <sheet name="Viol_WNH_Imp_Rates" sheetId="1" r:id="rId1"/>
    <sheet name="Viol_WNH_Imp_AVG" sheetId="2" r:id="rId2"/>
    <sheet name="Viol_BNH_Imp_Rates" sheetId="3" r:id="rId3"/>
    <sheet name="Viol_BNH_Imp_AVG" sheetId="4" r:id="rId4"/>
    <sheet name="Viol_Hisp_Imp_Rates" sheetId="5" r:id="rId5"/>
    <sheet name="Viol_Hisp_Imp_AVG" sheetId="6" r:id="rId6"/>
    <sheet name="Viol_AI_Imp_Rates" sheetId="7" r:id="rId7"/>
    <sheet name="Viol_AI_Imp_AVG" sheetId="8" r:id="rId8"/>
    <sheet name="Viol_AS_Imp_Rates" sheetId="9" r:id="rId9"/>
    <sheet name="Viol_AS_Imp_AVG" sheetId="10" r:id="rId10"/>
    <sheet name="Totals Viol_Only" sheetId="11" r:id="rId11"/>
    <sheet name="viol_only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<sst xmlns="http://schemas.openxmlformats.org/spreadsheetml/2006/main" count="184" uniqueCount="55">
  <si>
    <t>White, NH</t>
  </si>
  <si>
    <t>VIOLENT OFFENSES</t>
  </si>
  <si>
    <t>DRUG OFFENSES</t>
  </si>
  <si>
    <t>OTHER OFFENSES</t>
  </si>
  <si>
    <t>Total</t>
  </si>
  <si>
    <t>Black, NH</t>
  </si>
  <si>
    <t>Hispanic (Any)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</si>
  <si>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</si>
  <si>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</si>
  <si>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</si>
  <si>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</si>
  <si>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</si>
  <si>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</si>
  <si>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</si>
  <si>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</si>
  <si>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</si>
  <si>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</si>
  <si>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</si>
  <si>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</si>
  <si>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Big Six</t>
  </si>
  <si>
    <t>Milwaukee</t>
  </si>
  <si>
    <t>American Indian</t>
  </si>
  <si>
    <t>American Indian Total</t>
  </si>
  <si>
    <t>Asian, NH</t>
  </si>
  <si>
    <t>Asian</t>
  </si>
  <si>
    <t>Asian Total</t>
  </si>
  <si>
    <t>* Unless otherwise indicated this table and all like it exclude counties with missing data (n=9008).</t>
  </si>
  <si>
    <t>* Hispanics lower across the board in 1997</t>
  </si>
  <si>
    <t>. table initra entry_year offense_collapsed if entry_year&gt;1994 &amp; entry_year&lt;1999 &amp; initethn==1 &amp; cgcmcty~=., miss</t>
  </si>
  <si>
    <t>&gt; ing row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</si>
  <si>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</si>
  <si>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</si>
  <si>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</si>
  <si>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</si>
  <si>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</si>
  <si>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</si>
  <si>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</si>
  <si>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</si>
  <si>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</si>
  <si>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</si>
  <si>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</si>
  <si>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 xml:space="preserve">          | </t>
  </si>
  <si>
    <t xml:space="preserve">    Total |  133  139  101  160    57   73   59   77   162  138  102  162</t>
  </si>
  <si>
    <t>INMATE-RA | -- LARCENY/THEFT --  -- OTHER OFFENSES -  ----- UNKNOWN -----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</si>
  <si>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</si>
  <si>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</si>
  <si>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</si>
  <si>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>Asian/Pac |    .    1    .    .     .    .    .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</si>
  <si>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</si>
  <si>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</si>
  <si>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</si>
  <si>
    <t>-</t>
  </si>
  <si>
    <t>year</t>
  </si>
  <si>
    <t>sum(amer_nh)</t>
  </si>
  <si>
    <t>sum(asian_nh)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</si>
</sst>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5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b/>
      <sz val="12.75"/>
      <name val="Arial"/>
      <family val="2"/>
    </font>
    <font>
      <b/>
      <sz val="10.75"/>
      <name val="Arial"/>
      <family val="2"/>
    </font>
    <font>
      <sz val="18.25"/>
      <name val="Arial"/>
      <family val="0"/>
    </font>
    <font>
      <sz val="16.25"/>
      <name val="Arial"/>
      <family val="0"/>
    </font>
    <font>
      <sz val="10.75"/>
      <name val="Arial"/>
      <family val="2"/>
    </font>
    <font>
      <sz val="8.5"/>
      <name val="Arial"/>
      <family val="0"/>
    </font>
    <font>
      <sz val="6.75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8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viol_only!$N$2:$W$2</c:f>
              <c:numCache>
                <c:ptCount val="10"/>
                <c:pt idx="0">
                  <c:v>3.966871782963737</c:v>
                </c:pt>
                <c:pt idx="1">
                  <c:v>4.852401367806315</c:v>
                </c:pt>
                <c:pt idx="2">
                  <c:v>3.9352298642720482</c:v>
                </c:pt>
                <c:pt idx="3">
                  <c:v>5.171901061532693</c:v>
                </c:pt>
                <c:pt idx="4">
                  <c:v>8.21384470905193</c:v>
                </c:pt>
                <c:pt idx="5">
                  <c:v>9.024089807741767</c:v>
                </c:pt>
                <c:pt idx="6">
                  <c:v>7.056797393093986</c:v>
                </c:pt>
                <c:pt idx="7">
                  <c:v>9.385589224635224</c:v>
                </c:pt>
                <c:pt idx="8">
                  <c:v>10.13114101314934</c:v>
                </c:pt>
                <c:pt idx="9">
                  <c:v>11.730708456002402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viol_only!$N$3:$W$3</c:f>
              <c:numCache>
                <c:ptCount val="10"/>
                <c:pt idx="0">
                  <c:v>5.2246603970741905</c:v>
                </c:pt>
                <c:pt idx="1">
                  <c:v>7.421319738997893</c:v>
                </c:pt>
                <c:pt idx="2">
                  <c:v>5.715452898109403</c:v>
                </c:pt>
                <c:pt idx="3">
                  <c:v>4.894834933236298</c:v>
                </c:pt>
                <c:pt idx="4">
                  <c:v>6.29728094360648</c:v>
                </c:pt>
                <c:pt idx="5">
                  <c:v>4.692526700025718</c:v>
                </c:pt>
                <c:pt idx="6">
                  <c:v>3.126429224788475</c:v>
                </c:pt>
                <c:pt idx="7">
                  <c:v>4.161534844885429</c:v>
                </c:pt>
                <c:pt idx="8">
                  <c:v>8.897784715896377</c:v>
                </c:pt>
                <c:pt idx="9">
                  <c:v>5.602726426747416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viol_only!$N$4:$W$4</c:f>
              <c:numCache>
                <c:ptCount val="10"/>
                <c:pt idx="0">
                  <c:v>1.9350594063237743</c:v>
                </c:pt>
                <c:pt idx="1">
                  <c:v>1.9980476220378947</c:v>
                </c:pt>
                <c:pt idx="2">
                  <c:v>3.6541420168240446</c:v>
                </c:pt>
                <c:pt idx="3">
                  <c:v>2.4012397785687503</c:v>
                </c:pt>
                <c:pt idx="4">
                  <c:v>1.9165637654454504</c:v>
                </c:pt>
                <c:pt idx="5">
                  <c:v>2.8877087384773654</c:v>
                </c:pt>
                <c:pt idx="6">
                  <c:v>1.6078778870340729</c:v>
                </c:pt>
                <c:pt idx="7">
                  <c:v>2.2135823643007604</c:v>
                </c:pt>
                <c:pt idx="8">
                  <c:v>4.845328310636641</c:v>
                </c:pt>
                <c:pt idx="9">
                  <c:v>3.76433181797092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viol_only!$N$5:$W$5</c:f>
              <c:numCache>
                <c:ptCount val="10"/>
                <c:pt idx="0">
                  <c:v>4.9344014861256245</c:v>
                </c:pt>
                <c:pt idx="1">
                  <c:v>5.613562366677893</c:v>
                </c:pt>
                <c:pt idx="2">
                  <c:v>5.528060999810735</c:v>
                </c:pt>
                <c:pt idx="3">
                  <c:v>4.34070267664351</c:v>
                </c:pt>
                <c:pt idx="4">
                  <c:v>5.840956237548039</c:v>
                </c:pt>
                <c:pt idx="5">
                  <c:v>5.2339720884902246</c:v>
                </c:pt>
                <c:pt idx="6">
                  <c:v>4.912960210381889</c:v>
                </c:pt>
                <c:pt idx="7">
                  <c:v>5.224054379749795</c:v>
                </c:pt>
                <c:pt idx="8">
                  <c:v>9.162075351022011</c:v>
                </c:pt>
                <c:pt idx="9">
                  <c:v>9.804771246807977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viol_only!$N$6:$W$6</c:f>
              <c:numCache>
                <c:ptCount val="10"/>
                <c:pt idx="0">
                  <c:v>1.741553465691397</c:v>
                </c:pt>
                <c:pt idx="1">
                  <c:v>1.5223219977431577</c:v>
                </c:pt>
                <c:pt idx="2">
                  <c:v>2.9045744236293687</c:v>
                </c:pt>
                <c:pt idx="3">
                  <c:v>2.4012397785687503</c:v>
                </c:pt>
                <c:pt idx="4">
                  <c:v>5.384631531489599</c:v>
                </c:pt>
                <c:pt idx="5">
                  <c:v>3.9705995154063776</c:v>
                </c:pt>
                <c:pt idx="6">
                  <c:v>4.109021266864853</c:v>
                </c:pt>
                <c:pt idx="7">
                  <c:v>5.666770852609947</c:v>
                </c:pt>
                <c:pt idx="8">
                  <c:v>7.047750270016931</c:v>
                </c:pt>
                <c:pt idx="9">
                  <c:v>7.266035834688056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viol_only!$N$7:$W$7</c:f>
              <c:numCache>
                <c:ptCount val="10"/>
                <c:pt idx="0">
                  <c:v>0</c:v>
                </c:pt>
                <c:pt idx="1">
                  <c:v>0.3805804994357894</c:v>
                </c:pt>
                <c:pt idx="2">
                  <c:v>0.09369594914933448</c:v>
                </c:pt>
                <c:pt idx="3">
                  <c:v>0.18471075219759617</c:v>
                </c:pt>
                <c:pt idx="4">
                  <c:v>0.18252988242337623</c:v>
                </c:pt>
                <c:pt idx="5">
                  <c:v>0.541445388464506</c:v>
                </c:pt>
                <c:pt idx="6">
                  <c:v>0.17865309855934142</c:v>
                </c:pt>
                <c:pt idx="7">
                  <c:v>0.26562988371609125</c:v>
                </c:pt>
                <c:pt idx="8">
                  <c:v>0.7047750270016933</c:v>
                </c:pt>
                <c:pt idx="9">
                  <c:v>0.43771300208964187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Five County Imprisonment for Violation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1.6684185060980694</c:v>
                </c:pt>
                <c:pt idx="6">
                  <c:v>1.6684185060980694</c:v>
                </c:pt>
                <c:pt idx="7">
                  <c:v>1.6684185060980694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1.5904825524064001</c:v>
                </c:pt>
                <c:pt idx="7">
                  <c:v>1.5904825524064001</c:v>
                </c:pt>
                <c:pt idx="8">
                  <c:v>3.0499104566679294</c:v>
                </c:pt>
                <c:pt idx="9">
                  <c:v>2.189141856392294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viol_only!$Z$40:$AI$40</c:f>
              <c:numCache>
                <c:ptCount val="10"/>
                <c:pt idx="0">
                  <c:v>3.354579000335458</c:v>
                </c:pt>
                <c:pt idx="1">
                  <c:v>2.236386000223639</c:v>
                </c:pt>
                <c:pt idx="2">
                  <c:v>2.236386000223639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1.4594279042615295</c:v>
                </c:pt>
                <c:pt idx="9">
                  <c:v>2.189141856392294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viol_only!$Z$41:$AI$41</c:f>
              <c:numCache>
                <c:ptCount val="10"/>
                <c:pt idx="0">
                  <c:v>0</c:v>
                </c:pt>
                <c:pt idx="1">
                  <c:v>2.086985558059938</c:v>
                </c:pt>
                <c:pt idx="2">
                  <c:v>2.086985558059938</c:v>
                </c:pt>
                <c:pt idx="3">
                  <c:v>2.086985558059938</c:v>
                </c:pt>
                <c:pt idx="4">
                  <c:v>1.7420085358418256</c:v>
                </c:pt>
                <c:pt idx="5">
                  <c:v>1.7420085358418256</c:v>
                </c:pt>
                <c:pt idx="6">
                  <c:v>1.7420085358418256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3.674106732800588</c:v>
                </c:pt>
                <c:pt idx="4">
                  <c:v>3.674106732800588</c:v>
                </c:pt>
                <c:pt idx="5">
                  <c:v>3.674106732800588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Five County Prison Admits (Violations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785"/>
          <c:w val="0.956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viol_only!$N$8:$W$8</c:f>
              <c:numCache>
                <c:ptCount val="10"/>
                <c:pt idx="0">
                  <c:v>17.802546538178724</c:v>
                </c:pt>
                <c:pt idx="1">
                  <c:v>21.788233592698944</c:v>
                </c:pt>
                <c:pt idx="2">
                  <c:v>21.831156151794932</c:v>
                </c:pt>
                <c:pt idx="3">
                  <c:v>19.394628980747598</c:v>
                </c:pt>
                <c:pt idx="4">
                  <c:v>27.835807069564876</c:v>
                </c:pt>
                <c:pt idx="5">
                  <c:v>26.350342238605958</c:v>
                </c:pt>
                <c:pt idx="6">
                  <c:v>20.991739080722617</c:v>
                </c:pt>
                <c:pt idx="7">
                  <c:v>26.917161549897244</c:v>
                </c:pt>
                <c:pt idx="8">
                  <c:v>40.788854687722996</c:v>
                </c:pt>
                <c:pt idx="9">
                  <c:v>38.60628678430641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viol_only!$N$17:$W$17</c:f>
              <c:numCache>
                <c:ptCount val="10"/>
                <c:pt idx="0">
                  <c:v>429.7602782263073</c:v>
                </c:pt>
                <c:pt idx="1">
                  <c:v>425.18824675170436</c:v>
                </c:pt>
                <c:pt idx="2">
                  <c:v>454.0707442219498</c:v>
                </c:pt>
                <c:pt idx="3">
                  <c:v>516.6163797781588</c:v>
                </c:pt>
                <c:pt idx="4">
                  <c:v>666.7913005546208</c:v>
                </c:pt>
                <c:pt idx="5">
                  <c:v>662.0667650460655</c:v>
                </c:pt>
                <c:pt idx="6">
                  <c:v>650.2848592967716</c:v>
                </c:pt>
                <c:pt idx="7">
                  <c:v>693.9508435898396</c:v>
                </c:pt>
                <c:pt idx="8">
                  <c:v>890.2295467922307</c:v>
                </c:pt>
                <c:pt idx="9">
                  <c:v>1003.5971223021584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viol_only!$N$26:$W$26</c:f>
              <c:numCache>
                <c:ptCount val="10"/>
                <c:pt idx="0">
                  <c:v>64.50225757901526</c:v>
                </c:pt>
                <c:pt idx="1">
                  <c:v>88.39027706952236</c:v>
                </c:pt>
                <c:pt idx="2">
                  <c:v>74.35665330402173</c:v>
                </c:pt>
                <c:pt idx="3">
                  <c:v>94.78962818003913</c:v>
                </c:pt>
                <c:pt idx="4">
                  <c:v>128.92874538005327</c:v>
                </c:pt>
                <c:pt idx="5">
                  <c:v>108.15195349466</c:v>
                </c:pt>
                <c:pt idx="6">
                  <c:v>125.87987463392076</c:v>
                </c:pt>
                <c:pt idx="7">
                  <c:v>114.02231926249394</c:v>
                </c:pt>
                <c:pt idx="8">
                  <c:v>147.17718753593192</c:v>
                </c:pt>
                <c:pt idx="9">
                  <c:v>113.70842535697885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viol_only!$N$35:$W$35</c:f>
              <c:numCache>
                <c:ptCount val="10"/>
                <c:pt idx="0">
                  <c:v>98.91196834817012</c:v>
                </c:pt>
                <c:pt idx="1">
                  <c:v>188.67924528301887</c:v>
                </c:pt>
                <c:pt idx="2">
                  <c:v>123.19063751154913</c:v>
                </c:pt>
                <c:pt idx="3">
                  <c:v>358.95901884534845</c:v>
                </c:pt>
                <c:pt idx="4">
                  <c:v>349.75225881667154</c:v>
                </c:pt>
                <c:pt idx="5">
                  <c:v>228.57142857142858</c:v>
                </c:pt>
                <c:pt idx="6">
                  <c:v>250.2780867630701</c:v>
                </c:pt>
                <c:pt idx="7">
                  <c:v>136.53741125068268</c:v>
                </c:pt>
                <c:pt idx="8">
                  <c:v>163.75545851528383</c:v>
                </c:pt>
                <c:pt idx="9">
                  <c:v>320.34169781099837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viol_only!$N$44:$W$44</c:f>
              <c:numCache>
                <c:ptCount val="10"/>
                <c:pt idx="0">
                  <c:v>0</c:v>
                </c:pt>
                <c:pt idx="1">
                  <c:v>6.709158000670916</c:v>
                </c:pt>
                <c:pt idx="2">
                  <c:v>6.260956674179814</c:v>
                </c:pt>
                <c:pt idx="3">
                  <c:v>0</c:v>
                </c:pt>
                <c:pt idx="4">
                  <c:v>11.022320198401763</c:v>
                </c:pt>
                <c:pt idx="5">
                  <c:v>5.226025607525477</c:v>
                </c:pt>
                <c:pt idx="6">
                  <c:v>5.0052555182942084</c:v>
                </c:pt>
                <c:pt idx="7">
                  <c:v>4.7714476572192</c:v>
                </c:pt>
                <c:pt idx="8">
                  <c:v>0</c:v>
                </c:pt>
                <c:pt idx="9">
                  <c:v>8.756567425569177</c:v>
                </c:pt>
              </c:numCache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5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viol_only!$Z$2:$AI$2</c:f>
              <c:numCache>
                <c:ptCount val="10"/>
                <c:pt idx="0">
                  <c:v>4.409636575385026</c:v>
                </c:pt>
                <c:pt idx="1">
                  <c:v>4.251501005014034</c:v>
                </c:pt>
                <c:pt idx="2">
                  <c:v>4.653177431203685</c:v>
                </c:pt>
                <c:pt idx="3">
                  <c:v>5.773658544952224</c:v>
                </c:pt>
                <c:pt idx="4">
                  <c:v>7.469945192775463</c:v>
                </c:pt>
                <c:pt idx="5">
                  <c:v>8.098243969962562</c:v>
                </c:pt>
                <c:pt idx="6">
                  <c:v>8.488825475156993</c:v>
                </c:pt>
                <c:pt idx="7">
                  <c:v>8.857842543626184</c:v>
                </c:pt>
                <c:pt idx="8">
                  <c:v>10.415812897928989</c:v>
                </c:pt>
                <c:pt idx="9">
                  <c:v>10.930924734575871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viol_only!$Z$3:$AI$3</c:f>
              <c:numCache>
                <c:ptCount val="10"/>
                <c:pt idx="0">
                  <c:v>6.322990068036042</c:v>
                </c:pt>
                <c:pt idx="1">
                  <c:v>6.120477678060496</c:v>
                </c:pt>
                <c:pt idx="2">
                  <c:v>6.010535856781199</c:v>
                </c:pt>
                <c:pt idx="3">
                  <c:v>5.635856258317394</c:v>
                </c:pt>
                <c:pt idx="4">
                  <c:v>5.294880858956165</c:v>
                </c:pt>
                <c:pt idx="5">
                  <c:v>4.705412289473557</c:v>
                </c:pt>
                <c:pt idx="6">
                  <c:v>3.993496923233207</c:v>
                </c:pt>
                <c:pt idx="7">
                  <c:v>5.395249595190093</c:v>
                </c:pt>
                <c:pt idx="8">
                  <c:v>6.220681995843074</c:v>
                </c:pt>
                <c:pt idx="9">
                  <c:v>7.250255571321896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viol_only!$Z$4:$AI$4</c:f>
              <c:numCache>
                <c:ptCount val="10"/>
                <c:pt idx="0">
                  <c:v>1.9665535141808346</c:v>
                </c:pt>
                <c:pt idx="1">
                  <c:v>2.5290830150619046</c:v>
                </c:pt>
                <c:pt idx="2">
                  <c:v>2.6844764724768964</c:v>
                </c:pt>
                <c:pt idx="3">
                  <c:v>2.657315186946082</c:v>
                </c:pt>
                <c:pt idx="4">
                  <c:v>2.4018374274971888</c:v>
                </c:pt>
                <c:pt idx="5">
                  <c:v>2.1373834636522964</c:v>
                </c:pt>
                <c:pt idx="6">
                  <c:v>2.236389663270733</c:v>
                </c:pt>
                <c:pt idx="7">
                  <c:v>2.888929520657158</c:v>
                </c:pt>
                <c:pt idx="8">
                  <c:v>3.607747497636107</c:v>
                </c:pt>
                <c:pt idx="9">
                  <c:v>4.304830064303781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viol_only!$Z$5:$AI$5</c:f>
              <c:numCache>
                <c:ptCount val="10"/>
                <c:pt idx="0">
                  <c:v>5.273981926401759</c:v>
                </c:pt>
                <c:pt idx="1">
                  <c:v>5.358674950871418</c:v>
                </c:pt>
                <c:pt idx="2">
                  <c:v>5.160775347710712</c:v>
                </c:pt>
                <c:pt idx="3">
                  <c:v>5.236573304667428</c:v>
                </c:pt>
                <c:pt idx="4">
                  <c:v>5.138543667560591</c:v>
                </c:pt>
                <c:pt idx="5">
                  <c:v>5.329296178806718</c:v>
                </c:pt>
                <c:pt idx="6">
                  <c:v>5.123662226207302</c:v>
                </c:pt>
                <c:pt idx="7">
                  <c:v>6.433029980384565</c:v>
                </c:pt>
                <c:pt idx="8">
                  <c:v>8.063633659193261</c:v>
                </c:pt>
                <c:pt idx="9">
                  <c:v>9.483423298914994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viol_only!$Z$6:$AI$6</c:f>
              <c:numCache>
                <c:ptCount val="10"/>
                <c:pt idx="0">
                  <c:v>1.6319377317172772</c:v>
                </c:pt>
                <c:pt idx="1">
                  <c:v>2.0561499623546413</c:v>
                </c:pt>
                <c:pt idx="2">
                  <c:v>2.2760453999804255</c:v>
                </c:pt>
                <c:pt idx="3">
                  <c:v>3.563481911229239</c:v>
                </c:pt>
                <c:pt idx="4">
                  <c:v>3.918823608488242</c:v>
                </c:pt>
                <c:pt idx="5">
                  <c:v>4.488084104586943</c:v>
                </c:pt>
                <c:pt idx="6">
                  <c:v>4.582130544960393</c:v>
                </c:pt>
                <c:pt idx="7">
                  <c:v>5.60784746316391</c:v>
                </c:pt>
                <c:pt idx="8">
                  <c:v>6.660185652438311</c:v>
                </c:pt>
                <c:pt idx="9">
                  <c:v>7.156893052352494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viol_only!$Z$7:$AI$7</c:f>
              <c:numCache>
                <c:ptCount val="10"/>
                <c:pt idx="0">
                  <c:v>0.1902902497178947</c:v>
                </c:pt>
                <c:pt idx="1">
                  <c:v>0.15809214952837464</c:v>
                </c:pt>
                <c:pt idx="2">
                  <c:v>0.2196624002609067</c:v>
                </c:pt>
                <c:pt idx="3">
                  <c:v>0.15364552792343564</c:v>
                </c:pt>
                <c:pt idx="4">
                  <c:v>0.30289534102849275</c:v>
                </c:pt>
                <c:pt idx="5">
                  <c:v>0.3008761231490745</c:v>
                </c:pt>
                <c:pt idx="6">
                  <c:v>0.32857612357997956</c:v>
                </c:pt>
                <c:pt idx="7">
                  <c:v>0.3830193364257086</c:v>
                </c:pt>
                <c:pt idx="8">
                  <c:v>0.46937263760247544</c:v>
                </c:pt>
                <c:pt idx="9">
                  <c:v>0.5712440145456675</c:v>
                </c:pt>
              </c:numCache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viol_only!$N$11:$W$11</c:f>
              <c:numCache>
                <c:ptCount val="10"/>
                <c:pt idx="0">
                  <c:v>94.39821140231027</c:v>
                </c:pt>
                <c:pt idx="1">
                  <c:v>102.14019335376136</c:v>
                </c:pt>
                <c:pt idx="2">
                  <c:v>129.4101621032557</c:v>
                </c:pt>
                <c:pt idx="3">
                  <c:v>128.068766415594</c:v>
                </c:pt>
                <c:pt idx="4">
                  <c:v>168.25574873808188</c:v>
                </c:pt>
                <c:pt idx="5">
                  <c:v>191.44099230247676</c:v>
                </c:pt>
                <c:pt idx="6">
                  <c:v>187.9879534250254</c:v>
                </c:pt>
                <c:pt idx="7">
                  <c:v>194.53069469903858</c:v>
                </c:pt>
                <c:pt idx="8">
                  <c:v>226.23602118893464</c:v>
                </c:pt>
                <c:pt idx="9">
                  <c:v>271.58273381294964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viol_only!$N$12:$W$12</c:f>
              <c:numCache>
                <c:ptCount val="10"/>
                <c:pt idx="0">
                  <c:v>111.78735560799902</c:v>
                </c:pt>
                <c:pt idx="1">
                  <c:v>97.38948668614456</c:v>
                </c:pt>
                <c:pt idx="2">
                  <c:v>74.92167279662172</c:v>
                </c:pt>
                <c:pt idx="3">
                  <c:v>65.11971173674272</c:v>
                </c:pt>
                <c:pt idx="4">
                  <c:v>97.62987889740553</c:v>
                </c:pt>
                <c:pt idx="5">
                  <c:v>81.76125712918278</c:v>
                </c:pt>
                <c:pt idx="6">
                  <c:v>84.402754598991</c:v>
                </c:pt>
                <c:pt idx="7">
                  <c:v>110.35875949272379</c:v>
                </c:pt>
                <c:pt idx="8">
                  <c:v>119.55562095350206</c:v>
                </c:pt>
                <c:pt idx="9">
                  <c:v>120.50359712230217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viol_only!$N$13:$W$13</c:f>
              <c:numCache>
                <c:ptCount val="10"/>
                <c:pt idx="0">
                  <c:v>64.58824990684387</c:v>
                </c:pt>
                <c:pt idx="1">
                  <c:v>78.38666001567732</c:v>
                </c:pt>
                <c:pt idx="2">
                  <c:v>56.75884302774372</c:v>
                </c:pt>
                <c:pt idx="3">
                  <c:v>108.53285289457119</c:v>
                </c:pt>
                <c:pt idx="4">
                  <c:v>103.86157329511227</c:v>
                </c:pt>
                <c:pt idx="5">
                  <c:v>147.56909823315917</c:v>
                </c:pt>
                <c:pt idx="6">
                  <c:v>151.54130939364293</c:v>
                </c:pt>
                <c:pt idx="7">
                  <c:v>119.71119673786988</c:v>
                </c:pt>
                <c:pt idx="8">
                  <c:v>229.91465567981166</c:v>
                </c:pt>
                <c:pt idx="9">
                  <c:v>212.23021582733813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viol_only!$N$14:$W$14</c:f>
              <c:numCache>
                <c:ptCount val="10"/>
                <c:pt idx="0">
                  <c:v>114.27151906595454</c:v>
                </c:pt>
                <c:pt idx="1">
                  <c:v>102.14019335376136</c:v>
                </c:pt>
                <c:pt idx="2">
                  <c:v>133.95086954547517</c:v>
                </c:pt>
                <c:pt idx="3">
                  <c:v>115.04482406824545</c:v>
                </c:pt>
                <c:pt idx="4">
                  <c:v>164.1012858062774</c:v>
                </c:pt>
                <c:pt idx="5">
                  <c:v>127.62732820165118</c:v>
                </c:pt>
                <c:pt idx="6">
                  <c:v>126.60413189848651</c:v>
                </c:pt>
                <c:pt idx="7">
                  <c:v>130.9341214320452</c:v>
                </c:pt>
                <c:pt idx="8">
                  <c:v>145.30606238964097</c:v>
                </c:pt>
                <c:pt idx="9">
                  <c:v>223.02158273381298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viol_only!$N$15:$W$15</c:f>
              <c:numCache>
                <c:ptCount val="10"/>
                <c:pt idx="0">
                  <c:v>44.71494224319961</c:v>
                </c:pt>
                <c:pt idx="1">
                  <c:v>45.13171334235968</c:v>
                </c:pt>
                <c:pt idx="2">
                  <c:v>56.75884302774372</c:v>
                </c:pt>
                <c:pt idx="3">
                  <c:v>91.1675964314398</c:v>
                </c:pt>
                <c:pt idx="4">
                  <c:v>126.71111942003698</c:v>
                </c:pt>
                <c:pt idx="5">
                  <c:v>111.67391217644477</c:v>
                </c:pt>
                <c:pt idx="6">
                  <c:v>97.83046555792139</c:v>
                </c:pt>
                <c:pt idx="7">
                  <c:v>132.80460888107442</c:v>
                </c:pt>
                <c:pt idx="8">
                  <c:v>167.3778693349029</c:v>
                </c:pt>
                <c:pt idx="9">
                  <c:v>169.06474820143885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2.270353721109749</c:v>
                </c:pt>
                <c:pt idx="3">
                  <c:v>8.682628231565694</c:v>
                </c:pt>
                <c:pt idx="4">
                  <c:v>6.231694397706736</c:v>
                </c:pt>
                <c:pt idx="5">
                  <c:v>1.9941770031507997</c:v>
                </c:pt>
                <c:pt idx="6">
                  <c:v>1.918244422704341</c:v>
                </c:pt>
                <c:pt idx="7">
                  <c:v>5.611462347087651</c:v>
                </c:pt>
                <c:pt idx="8">
                  <c:v>1.8393172454384932</c:v>
                </c:pt>
                <c:pt idx="9">
                  <c:v>7.194244604316546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viol_only!$Z$11:$AI$11</c:f>
              <c:numCache>
                <c:ptCount val="10"/>
                <c:pt idx="0">
                  <c:v>98.26920237803581</c:v>
                </c:pt>
                <c:pt idx="1">
                  <c:v>108.64952228644245</c:v>
                </c:pt>
                <c:pt idx="2">
                  <c:v>119.87304062420368</c:v>
                </c:pt>
                <c:pt idx="3">
                  <c:v>141.91155908564386</c:v>
                </c:pt>
                <c:pt idx="4">
                  <c:v>162.5885024853842</c:v>
                </c:pt>
                <c:pt idx="5">
                  <c:v>182.56156482186134</c:v>
                </c:pt>
                <c:pt idx="6">
                  <c:v>191.31988014218027</c:v>
                </c:pt>
                <c:pt idx="7">
                  <c:v>202.9182231043329</c:v>
                </c:pt>
                <c:pt idx="8">
                  <c:v>230.78314990030762</c:v>
                </c:pt>
                <c:pt idx="9">
                  <c:v>248.90937750094213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viol_only!$Z$12:$AI$12</c:f>
              <c:numCache>
                <c:ptCount val="10"/>
                <c:pt idx="0">
                  <c:v>104.58842114707178</c:v>
                </c:pt>
                <c:pt idx="1">
                  <c:v>94.69950503025511</c:v>
                </c:pt>
                <c:pt idx="2">
                  <c:v>79.14362373983634</c:v>
                </c:pt>
                <c:pt idx="3">
                  <c:v>79.22375447692332</c:v>
                </c:pt>
                <c:pt idx="4">
                  <c:v>81.50361592111035</c:v>
                </c:pt>
                <c:pt idx="5">
                  <c:v>87.9312968751931</c:v>
                </c:pt>
                <c:pt idx="6">
                  <c:v>92.17425707363252</c:v>
                </c:pt>
                <c:pt idx="7">
                  <c:v>104.77237834840561</c:v>
                </c:pt>
                <c:pt idx="8">
                  <c:v>116.80599252284266</c:v>
                </c:pt>
                <c:pt idx="9">
                  <c:v>120.0296090379021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viol_only!$Z$13:$AI$13</c:f>
              <c:numCache>
                <c:ptCount val="10"/>
                <c:pt idx="0">
                  <c:v>71.4874549612606</c:v>
                </c:pt>
                <c:pt idx="1">
                  <c:v>66.57791765008831</c:v>
                </c:pt>
                <c:pt idx="2">
                  <c:v>81.22611864599742</c:v>
                </c:pt>
                <c:pt idx="3">
                  <c:v>89.71775640580906</c:v>
                </c:pt>
                <c:pt idx="4">
                  <c:v>119.98784147428087</c:v>
                </c:pt>
                <c:pt idx="5">
                  <c:v>134.32399364063812</c:v>
                </c:pt>
                <c:pt idx="6">
                  <c:v>139.60720145489066</c:v>
                </c:pt>
                <c:pt idx="7">
                  <c:v>167.05572060377483</c:v>
                </c:pt>
                <c:pt idx="8">
                  <c:v>187.2853560816732</c:v>
                </c:pt>
                <c:pt idx="9">
                  <c:v>221.0724357535749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viol_only!$Z$14:$AI$14</c:f>
              <c:numCache>
                <c:ptCount val="10"/>
                <c:pt idx="0">
                  <c:v>108.20585620985796</c:v>
                </c:pt>
                <c:pt idx="1">
                  <c:v>116.78752732173037</c:v>
                </c:pt>
                <c:pt idx="2">
                  <c:v>117.04529565582732</c:v>
                </c:pt>
                <c:pt idx="3">
                  <c:v>137.69899313999932</c:v>
                </c:pt>
                <c:pt idx="4">
                  <c:v>135.59114602539134</c:v>
                </c:pt>
                <c:pt idx="5">
                  <c:v>139.4442486354717</c:v>
                </c:pt>
                <c:pt idx="6">
                  <c:v>128.3885271773943</c:v>
                </c:pt>
                <c:pt idx="7">
                  <c:v>134.2814385733909</c:v>
                </c:pt>
                <c:pt idx="8">
                  <c:v>166.42058885183306</c:v>
                </c:pt>
                <c:pt idx="9">
                  <c:v>184.163822561727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viol_only!$Z$15:$AI$15</c:f>
              <c:numCache>
                <c:ptCount val="10"/>
                <c:pt idx="0">
                  <c:v>44.923327792779645</c:v>
                </c:pt>
                <c:pt idx="1">
                  <c:v>48.86849953776767</c:v>
                </c:pt>
                <c:pt idx="2">
                  <c:v>64.3527176005144</c:v>
                </c:pt>
                <c:pt idx="3">
                  <c:v>91.54585295974017</c:v>
                </c:pt>
                <c:pt idx="4">
                  <c:v>109.85087600930719</c:v>
                </c:pt>
                <c:pt idx="5">
                  <c:v>112.07183238480104</c:v>
                </c:pt>
                <c:pt idx="6">
                  <c:v>114.10299553848019</c:v>
                </c:pt>
                <c:pt idx="7">
                  <c:v>132.67098125796622</c:v>
                </c:pt>
                <c:pt idx="8">
                  <c:v>156.41574213913873</c:v>
                </c:pt>
                <c:pt idx="9">
                  <c:v>168.22130876817087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viol_only!$Z$16:$AI$16</c:f>
              <c:numCache>
                <c:ptCount val="10"/>
                <c:pt idx="0">
                  <c:v>0</c:v>
                </c:pt>
                <c:pt idx="1">
                  <c:v>0.7567845737032496</c:v>
                </c:pt>
                <c:pt idx="2">
                  <c:v>3.6509939842251478</c:v>
                </c:pt>
                <c:pt idx="3">
                  <c:v>5.728225450127393</c:v>
                </c:pt>
                <c:pt idx="4">
                  <c:v>5.636166544141076</c:v>
                </c:pt>
                <c:pt idx="5">
                  <c:v>3.381371941187292</c:v>
                </c:pt>
                <c:pt idx="6">
                  <c:v>3.174627924314264</c:v>
                </c:pt>
                <c:pt idx="7">
                  <c:v>3.1230080050768283</c:v>
                </c:pt>
                <c:pt idx="8">
                  <c:v>4.881674732280897</c:v>
                </c:pt>
                <c:pt idx="9">
                  <c:v>4.51678092487752</c:v>
                </c:pt>
              </c:numCache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Hispanics (Any Race)</a:t>
            </a:r>
          </a:p>
        </c:rich>
      </c:tx>
      <c:layout>
        <c:manualLayout>
          <c:xMode val="factor"/>
          <c:yMode val="factor"/>
          <c:x val="0.0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viol_only!$N$20:$W$20</c:f>
              <c:numCache>
                <c:ptCount val="10"/>
                <c:pt idx="0">
                  <c:v>10.75037626316921</c:v>
                </c:pt>
                <c:pt idx="1">
                  <c:v>16.998130205677377</c:v>
                </c:pt>
                <c:pt idx="2">
                  <c:v>35.56187766714083</c:v>
                </c:pt>
                <c:pt idx="3">
                  <c:v>27.519569471624266</c:v>
                </c:pt>
                <c:pt idx="4">
                  <c:v>68.76199753602842</c:v>
                </c:pt>
                <c:pt idx="5">
                  <c:v>37.853183723130996</c:v>
                </c:pt>
                <c:pt idx="6">
                  <c:v>56.51749473359708</c:v>
                </c:pt>
                <c:pt idx="7">
                  <c:v>38.81610868510432</c:v>
                </c:pt>
                <c:pt idx="8">
                  <c:v>71.28895021271703</c:v>
                </c:pt>
                <c:pt idx="9">
                  <c:v>45.920710240318385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viol_only!$N$21:$W$21</c:f>
              <c:numCache>
                <c:ptCount val="10"/>
                <c:pt idx="0">
                  <c:v>17.917293771948685</c:v>
                </c:pt>
                <c:pt idx="1">
                  <c:v>30.596634370219274</c:v>
                </c:pt>
                <c:pt idx="2">
                  <c:v>22.630285788180526</c:v>
                </c:pt>
                <c:pt idx="3">
                  <c:v>12.23091976516634</c:v>
                </c:pt>
                <c:pt idx="4">
                  <c:v>11.460332922671403</c:v>
                </c:pt>
                <c:pt idx="5">
                  <c:v>21.630390698931997</c:v>
                </c:pt>
                <c:pt idx="6">
                  <c:v>7.706931100035965</c:v>
                </c:pt>
                <c:pt idx="7">
                  <c:v>14.55604075691412</c:v>
                </c:pt>
                <c:pt idx="8">
                  <c:v>16.097504886742552</c:v>
                </c:pt>
                <c:pt idx="9">
                  <c:v>15.306903413439462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viol_only!$N$22:$W$22</c:f>
              <c:numCache>
                <c:ptCount val="10"/>
                <c:pt idx="0">
                  <c:v>14.333835017558947</c:v>
                </c:pt>
                <c:pt idx="1">
                  <c:v>23.797382287948327</c:v>
                </c:pt>
                <c:pt idx="2">
                  <c:v>12.931591878960301</c:v>
                </c:pt>
                <c:pt idx="3">
                  <c:v>21.404109589041095</c:v>
                </c:pt>
                <c:pt idx="4">
                  <c:v>22.920665845342807</c:v>
                </c:pt>
                <c:pt idx="5">
                  <c:v>16.222793024199</c:v>
                </c:pt>
                <c:pt idx="6">
                  <c:v>12.844885166726609</c:v>
                </c:pt>
                <c:pt idx="7">
                  <c:v>29.11208151382824</c:v>
                </c:pt>
                <c:pt idx="8">
                  <c:v>13.79786133149362</c:v>
                </c:pt>
                <c:pt idx="9">
                  <c:v>19.680304388707878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viol_only!$N$23:$W$23</c:f>
              <c:numCache>
                <c:ptCount val="10"/>
                <c:pt idx="0">
                  <c:v>14.333835017558947</c:v>
                </c:pt>
                <c:pt idx="1">
                  <c:v>3.399626041135475</c:v>
                </c:pt>
                <c:pt idx="2">
                  <c:v>3.2328979697400753</c:v>
                </c:pt>
                <c:pt idx="3">
                  <c:v>15.288649706457925</c:v>
                </c:pt>
                <c:pt idx="4">
                  <c:v>8.595249692003552</c:v>
                </c:pt>
                <c:pt idx="5">
                  <c:v>18.926591861565498</c:v>
                </c:pt>
                <c:pt idx="6">
                  <c:v>20.551816266762575</c:v>
                </c:pt>
                <c:pt idx="7">
                  <c:v>16.98204754973314</c:v>
                </c:pt>
                <c:pt idx="8">
                  <c:v>11.498217776244681</c:v>
                </c:pt>
                <c:pt idx="9">
                  <c:v>21.867004876342087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viol_only!$N$24:$W$24</c:f>
              <c:numCache>
                <c:ptCount val="10"/>
                <c:pt idx="0">
                  <c:v>7.166917508779473</c:v>
                </c:pt>
                <c:pt idx="1">
                  <c:v>13.5985041645419</c:v>
                </c:pt>
                <c:pt idx="2">
                  <c:v>0</c:v>
                </c:pt>
                <c:pt idx="3">
                  <c:v>18.346379647749508</c:v>
                </c:pt>
                <c:pt idx="4">
                  <c:v>17.190499384007104</c:v>
                </c:pt>
                <c:pt idx="5">
                  <c:v>13.5189941868325</c:v>
                </c:pt>
                <c:pt idx="6">
                  <c:v>28.25874736679854</c:v>
                </c:pt>
                <c:pt idx="7">
                  <c:v>14.55604075691412</c:v>
                </c:pt>
                <c:pt idx="8">
                  <c:v>32.195009773485104</c:v>
                </c:pt>
                <c:pt idx="9">
                  <c:v>10.933502438171043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2.2996435552489363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Hispanics (Any Race) (3-Year Averages)</a:t>
            </a:r>
          </a:p>
        </c:rich>
      </c:tx>
      <c:layout>
        <c:manualLayout>
          <c:xMode val="factor"/>
          <c:yMode val="factor"/>
          <c:x val="0.0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viol_only!$Z$20:$AI$20</c:f>
              <c:numCache>
                <c:ptCount val="10"/>
                <c:pt idx="0">
                  <c:v>13.874253234423293</c:v>
                </c:pt>
                <c:pt idx="1">
                  <c:v>21.10346137866247</c:v>
                </c:pt>
                <c:pt idx="2">
                  <c:v>26.69319244814749</c:v>
                </c:pt>
                <c:pt idx="3">
                  <c:v>43.94781489159784</c:v>
                </c:pt>
                <c:pt idx="4">
                  <c:v>44.71158357692789</c:v>
                </c:pt>
                <c:pt idx="5">
                  <c:v>54.37755866425217</c:v>
                </c:pt>
                <c:pt idx="6">
                  <c:v>44.39559571394414</c:v>
                </c:pt>
                <c:pt idx="7">
                  <c:v>55.540851210472816</c:v>
                </c:pt>
                <c:pt idx="8">
                  <c:v>52.008589712713245</c:v>
                </c:pt>
                <c:pt idx="9">
                  <c:v>58.604830226517706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viol_only!$Z$21:$AI$21</c:f>
              <c:numCache>
                <c:ptCount val="10"/>
                <c:pt idx="0">
                  <c:v>24.256964071083978</c:v>
                </c:pt>
                <c:pt idx="1">
                  <c:v>23.71473797678283</c:v>
                </c:pt>
                <c:pt idx="2">
                  <c:v>21.819279974522047</c:v>
                </c:pt>
                <c:pt idx="3">
                  <c:v>15.440512825339423</c:v>
                </c:pt>
                <c:pt idx="4">
                  <c:v>15.107214462256579</c:v>
                </c:pt>
                <c:pt idx="5">
                  <c:v>13.599218240546456</c:v>
                </c:pt>
                <c:pt idx="6">
                  <c:v>14.631120851960695</c:v>
                </c:pt>
                <c:pt idx="7">
                  <c:v>12.786825581230879</c:v>
                </c:pt>
                <c:pt idx="8">
                  <c:v>15.320149685698711</c:v>
                </c:pt>
                <c:pt idx="9">
                  <c:v>15.702204150091006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viol_only!$Z$22:$AI$22</c:f>
              <c:numCache>
                <c:ptCount val="10"/>
                <c:pt idx="0">
                  <c:v>19.06560865275364</c:v>
                </c:pt>
                <c:pt idx="1">
                  <c:v>17.020936394822527</c:v>
                </c:pt>
                <c:pt idx="2">
                  <c:v>19.377694585316576</c:v>
                </c:pt>
                <c:pt idx="3">
                  <c:v>19.085455771114734</c:v>
                </c:pt>
                <c:pt idx="4">
                  <c:v>20.182522819527634</c:v>
                </c:pt>
                <c:pt idx="5">
                  <c:v>17.329448012089472</c:v>
                </c:pt>
                <c:pt idx="6">
                  <c:v>19.39325323491795</c:v>
                </c:pt>
                <c:pt idx="7">
                  <c:v>18.584942670682825</c:v>
                </c:pt>
                <c:pt idx="8">
                  <c:v>20.863415744676576</c:v>
                </c:pt>
                <c:pt idx="9">
                  <c:v>16.739082860100748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viol_only!$Z$23:$AI$23</c:f>
              <c:numCache>
                <c:ptCount val="10"/>
                <c:pt idx="0">
                  <c:v>8.866730529347212</c:v>
                </c:pt>
                <c:pt idx="1">
                  <c:v>6.9887863428115</c:v>
                </c:pt>
                <c:pt idx="2">
                  <c:v>7.307057905777825</c:v>
                </c:pt>
                <c:pt idx="3">
                  <c:v>9.038932456067185</c:v>
                </c:pt>
                <c:pt idx="4">
                  <c:v>14.270163753342326</c:v>
                </c:pt>
                <c:pt idx="5">
                  <c:v>16.02455260677721</c:v>
                </c:pt>
                <c:pt idx="6">
                  <c:v>18.82015189268707</c:v>
                </c:pt>
                <c:pt idx="7">
                  <c:v>16.34402719758013</c:v>
                </c:pt>
                <c:pt idx="8">
                  <c:v>16.7824234007733</c:v>
                </c:pt>
                <c:pt idx="9">
                  <c:v>16.682611326293383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viol_only!$Z$24:$AI$24</c:f>
              <c:numCache>
                <c:ptCount val="10"/>
                <c:pt idx="0">
                  <c:v>10.382710836660687</c:v>
                </c:pt>
                <c:pt idx="1">
                  <c:v>6.921807224440458</c:v>
                </c:pt>
                <c:pt idx="2">
                  <c:v>10.648294604097137</c:v>
                </c:pt>
                <c:pt idx="3">
                  <c:v>11.845626343918871</c:v>
                </c:pt>
                <c:pt idx="4">
                  <c:v>16.351957739529706</c:v>
                </c:pt>
                <c:pt idx="5">
                  <c:v>19.65608031254605</c:v>
                </c:pt>
                <c:pt idx="6">
                  <c:v>18.77792743684839</c:v>
                </c:pt>
                <c:pt idx="7">
                  <c:v>25.003265965732584</c:v>
                </c:pt>
                <c:pt idx="8">
                  <c:v>19.22818432285676</c:v>
                </c:pt>
                <c:pt idx="9">
                  <c:v>21.564256105828072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0.7665478517496455</c:v>
                </c:pt>
                <c:pt idx="8">
                  <c:v>0.7665478517496455</c:v>
                </c:pt>
                <c:pt idx="9">
                  <c:v>1.1498217776244681</c:v>
                </c:pt>
              </c:numCache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Five County Imprisonment for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viol_only!$N$29:$W$29</c:f>
              <c:numCache>
                <c:ptCount val="10"/>
                <c:pt idx="0">
                  <c:v>32.97065611605671</c:v>
                </c:pt>
                <c:pt idx="1">
                  <c:v>125.78616352201257</c:v>
                </c:pt>
                <c:pt idx="2">
                  <c:v>30.797659377887282</c:v>
                </c:pt>
                <c:pt idx="3">
                  <c:v>149.56625785222855</c:v>
                </c:pt>
                <c:pt idx="4">
                  <c:v>87.43806470416789</c:v>
                </c:pt>
                <c:pt idx="5">
                  <c:v>85.71428571428571</c:v>
                </c:pt>
                <c:pt idx="6">
                  <c:v>83.42602892102336</c:v>
                </c:pt>
                <c:pt idx="7">
                  <c:v>54.61496450027307</c:v>
                </c:pt>
                <c:pt idx="8">
                  <c:v>27.292576419213972</c:v>
                </c:pt>
                <c:pt idx="9">
                  <c:v>160.17084890549918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viol_only!$N$30:$W$30</c:f>
              <c:numCache>
                <c:ptCount val="10"/>
                <c:pt idx="0">
                  <c:v>32.97065611605671</c:v>
                </c:pt>
                <c:pt idx="1">
                  <c:v>31.446540880503143</c:v>
                </c:pt>
                <c:pt idx="2">
                  <c:v>30.797659377887282</c:v>
                </c:pt>
                <c:pt idx="3">
                  <c:v>0</c:v>
                </c:pt>
                <c:pt idx="4">
                  <c:v>87.43806470416789</c:v>
                </c:pt>
                <c:pt idx="5">
                  <c:v>0</c:v>
                </c:pt>
                <c:pt idx="6">
                  <c:v>55.61735261401557</c:v>
                </c:pt>
                <c:pt idx="7">
                  <c:v>54.61496450027307</c:v>
                </c:pt>
                <c:pt idx="8">
                  <c:v>27.292576419213972</c:v>
                </c:pt>
                <c:pt idx="9">
                  <c:v>26.695141484249866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viol_only!$N$32:$W$32</c:f>
              <c:numCache>
                <c:ptCount val="10"/>
                <c:pt idx="0">
                  <c:v>32.97065611605671</c:v>
                </c:pt>
                <c:pt idx="1">
                  <c:v>31.446540880503143</c:v>
                </c:pt>
                <c:pt idx="2">
                  <c:v>61.595318755774564</c:v>
                </c:pt>
                <c:pt idx="3">
                  <c:v>179.47950942267423</c:v>
                </c:pt>
                <c:pt idx="4">
                  <c:v>145.7301078402798</c:v>
                </c:pt>
                <c:pt idx="5">
                  <c:v>142.85714285714286</c:v>
                </c:pt>
                <c:pt idx="6">
                  <c:v>83.42602892102336</c:v>
                </c:pt>
                <c:pt idx="7">
                  <c:v>27.307482250136534</c:v>
                </c:pt>
                <c:pt idx="8">
                  <c:v>81.87772925764192</c:v>
                </c:pt>
                <c:pt idx="9">
                  <c:v>53.39028296849973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29.146021568055964</c:v>
                </c:pt>
                <c:pt idx="5">
                  <c:v>0</c:v>
                </c:pt>
                <c:pt idx="6">
                  <c:v>27.808676307007786</c:v>
                </c:pt>
                <c:pt idx="7">
                  <c:v>0</c:v>
                </c:pt>
                <c:pt idx="8">
                  <c:v>27.292576419213972</c:v>
                </c:pt>
                <c:pt idx="9">
                  <c:v>80.08542445274959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29.91325157044571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Five County Imprisonment for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viol_only!$Z$29:$AI$29</c:f>
              <c:numCache>
                <c:ptCount val="10"/>
                <c:pt idx="0">
                  <c:v>79.37840981903464</c:v>
                </c:pt>
                <c:pt idx="1">
                  <c:v>63.18482633865219</c:v>
                </c:pt>
                <c:pt idx="2">
                  <c:v>102.05002691737612</c:v>
                </c:pt>
                <c:pt idx="3">
                  <c:v>89.2673273114279</c:v>
                </c:pt>
                <c:pt idx="4">
                  <c:v>107.5728694235607</c:v>
                </c:pt>
                <c:pt idx="5">
                  <c:v>85.52612644649231</c:v>
                </c:pt>
                <c:pt idx="6">
                  <c:v>74.58509304519404</c:v>
                </c:pt>
                <c:pt idx="7">
                  <c:v>55.111189946836795</c:v>
                </c:pt>
                <c:pt idx="8">
                  <c:v>80.69279660832875</c:v>
                </c:pt>
                <c:pt idx="9">
                  <c:v>93.73171266235659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viol_only!$Z$30:$AI$30</c:f>
              <c:numCache>
                <c:ptCount val="10"/>
                <c:pt idx="0">
                  <c:v>32.208598498279926</c:v>
                </c:pt>
                <c:pt idx="1">
                  <c:v>31.738285458149047</c:v>
                </c:pt>
                <c:pt idx="2">
                  <c:v>20.748066752796806</c:v>
                </c:pt>
                <c:pt idx="3">
                  <c:v>39.41190802735172</c:v>
                </c:pt>
                <c:pt idx="4">
                  <c:v>29.14602156805596</c:v>
                </c:pt>
                <c:pt idx="5">
                  <c:v>47.68513910606115</c:v>
                </c:pt>
                <c:pt idx="6">
                  <c:v>36.74410570476288</c:v>
                </c:pt>
                <c:pt idx="7">
                  <c:v>45.84163117783421</c:v>
                </c:pt>
                <c:pt idx="8">
                  <c:v>36.20089413457897</c:v>
                </c:pt>
                <c:pt idx="9">
                  <c:v>26.99385895173192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viol_only!$Z$32:$AI$32</c:f>
              <c:numCache>
                <c:ptCount val="10"/>
                <c:pt idx="0">
                  <c:v>32.208598498279926</c:v>
                </c:pt>
                <c:pt idx="1">
                  <c:v>42.00417191744481</c:v>
                </c:pt>
                <c:pt idx="2">
                  <c:v>90.84045635298396</c:v>
                </c:pt>
                <c:pt idx="3">
                  <c:v>128.93497867290952</c:v>
                </c:pt>
                <c:pt idx="4">
                  <c:v>156.02225337336563</c:v>
                </c:pt>
                <c:pt idx="5">
                  <c:v>124.004426539482</c:v>
                </c:pt>
                <c:pt idx="6">
                  <c:v>84.53021800943425</c:v>
                </c:pt>
                <c:pt idx="7">
                  <c:v>64.2037468096006</c:v>
                </c:pt>
                <c:pt idx="8">
                  <c:v>54.191831492092724</c:v>
                </c:pt>
                <c:pt idx="9">
                  <c:v>67.63400611307082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viol_only!$Z$33:$AI$33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9.715340522685322</c:v>
                </c:pt>
                <c:pt idx="4">
                  <c:v>9.715340522685322</c:v>
                </c:pt>
                <c:pt idx="5">
                  <c:v>18.984899291687917</c:v>
                </c:pt>
                <c:pt idx="6">
                  <c:v>9.269558769002595</c:v>
                </c:pt>
                <c:pt idx="7">
                  <c:v>18.36708424207392</c:v>
                </c:pt>
                <c:pt idx="8">
                  <c:v>35.79266695732119</c:v>
                </c:pt>
                <c:pt idx="9">
                  <c:v>53.68900043598178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9.971083856815236</c:v>
                </c:pt>
                <c:pt idx="3">
                  <c:v>9.971083856815236</c:v>
                </c:pt>
                <c:pt idx="4">
                  <c:v>9.971083856815236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Five County Imprisonment for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5.0052555182942084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4.7714476572192</c:v>
                </c:pt>
                <c:pt idx="8">
                  <c:v>0</c:v>
                </c:pt>
                <c:pt idx="9">
                  <c:v>4.378283712784588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viol_only!$N$40:$W$40</c:f>
              <c:numCache>
                <c:ptCount val="10"/>
                <c:pt idx="0">
                  <c:v>0</c:v>
                </c:pt>
                <c:pt idx="1">
                  <c:v>6.709158000670916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4.378283712784588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6.260956674179814</c:v>
                </c:pt>
                <c:pt idx="3">
                  <c:v>0</c:v>
                </c:pt>
                <c:pt idx="4">
                  <c:v>0</c:v>
                </c:pt>
                <c:pt idx="5">
                  <c:v>5.226025607525477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11.022320198401763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workbookViewId="0" topLeftCell="X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41</v>
      </c>
      <c r="C2">
        <v>51</v>
      </c>
      <c r="D2">
        <v>42</v>
      </c>
      <c r="E2">
        <v>56</v>
      </c>
      <c r="F2">
        <v>90</v>
      </c>
      <c r="G2">
        <v>100</v>
      </c>
      <c r="H2">
        <v>79</v>
      </c>
      <c r="I2">
        <v>106</v>
      </c>
      <c r="J2">
        <v>115</v>
      </c>
      <c r="K2">
        <v>134</v>
      </c>
      <c r="M2" s="1" t="s">
        <v>1</v>
      </c>
      <c r="N2" s="3">
        <f aca="true" t="shared" si="0" ref="N2:W8">(B2/B$9)*100000</f>
        <v>3.966871782963737</v>
      </c>
      <c r="O2" s="3">
        <f t="shared" si="0"/>
        <v>4.852401367806315</v>
      </c>
      <c r="P2" s="3">
        <f t="shared" si="0"/>
        <v>3.9352298642720482</v>
      </c>
      <c r="Q2" s="3">
        <f t="shared" si="0"/>
        <v>5.171901061532693</v>
      </c>
      <c r="R2" s="3">
        <f t="shared" si="0"/>
        <v>8.21384470905193</v>
      </c>
      <c r="S2" s="3">
        <f t="shared" si="0"/>
        <v>9.024089807741767</v>
      </c>
      <c r="T2" s="3">
        <f t="shared" si="0"/>
        <v>7.056797393093986</v>
      </c>
      <c r="U2" s="3">
        <f t="shared" si="0"/>
        <v>9.385589224635224</v>
      </c>
      <c r="V2" s="3">
        <f t="shared" si="0"/>
        <v>10.13114101314934</v>
      </c>
      <c r="W2" s="3">
        <f t="shared" si="0"/>
        <v>11.730708456002402</v>
      </c>
      <c r="Y2" s="1" t="s">
        <v>1</v>
      </c>
      <c r="Z2" s="3">
        <f>(N2+O2)/2</f>
        <v>4.409636575385026</v>
      </c>
      <c r="AA2" s="3">
        <f aca="true" t="shared" si="1" ref="AA2:AH8">SUM(N2:P2)/3</f>
        <v>4.251501005014034</v>
      </c>
      <c r="AB2" s="3">
        <f t="shared" si="1"/>
        <v>4.653177431203685</v>
      </c>
      <c r="AC2" s="3">
        <f t="shared" si="1"/>
        <v>5.773658544952224</v>
      </c>
      <c r="AD2" s="3">
        <f t="shared" si="1"/>
        <v>7.469945192775463</v>
      </c>
      <c r="AE2" s="3">
        <f t="shared" si="1"/>
        <v>8.098243969962562</v>
      </c>
      <c r="AF2" s="3">
        <f t="shared" si="1"/>
        <v>8.488825475156993</v>
      </c>
      <c r="AG2" s="3">
        <f t="shared" si="1"/>
        <v>8.857842543626184</v>
      </c>
      <c r="AH2" s="3">
        <f t="shared" si="1"/>
        <v>10.415812897928989</v>
      </c>
      <c r="AI2" s="3">
        <f>SUM(V2:W2)/2</f>
        <v>10.930924734575871</v>
      </c>
    </row>
    <row r="3" spans="1:35" ht="13.5">
      <c r="A3" s="1" t="s">
        <v>12</v>
      </c>
      <c r="B3">
        <v>54</v>
      </c>
      <c r="C3">
        <v>78</v>
      </c>
      <c r="D3">
        <v>61</v>
      </c>
      <c r="E3">
        <v>53</v>
      </c>
      <c r="F3">
        <v>69</v>
      </c>
      <c r="G3">
        <v>52</v>
      </c>
      <c r="H3">
        <v>35</v>
      </c>
      <c r="I3">
        <v>47</v>
      </c>
      <c r="J3">
        <v>101</v>
      </c>
      <c r="K3">
        <v>64</v>
      </c>
      <c r="M3" s="1" t="s">
        <v>12</v>
      </c>
      <c r="N3" s="3">
        <f t="shared" si="0"/>
        <v>5.2246603970741905</v>
      </c>
      <c r="O3" s="3">
        <f t="shared" si="0"/>
        <v>7.421319738997893</v>
      </c>
      <c r="P3" s="3">
        <f t="shared" si="0"/>
        <v>5.715452898109403</v>
      </c>
      <c r="Q3" s="3">
        <f t="shared" si="0"/>
        <v>4.894834933236298</v>
      </c>
      <c r="R3" s="3">
        <f t="shared" si="0"/>
        <v>6.29728094360648</v>
      </c>
      <c r="S3" s="3">
        <f t="shared" si="0"/>
        <v>4.692526700025718</v>
      </c>
      <c r="T3" s="3">
        <f t="shared" si="0"/>
        <v>3.126429224788475</v>
      </c>
      <c r="U3" s="3">
        <f t="shared" si="0"/>
        <v>4.161534844885429</v>
      </c>
      <c r="V3" s="3">
        <f t="shared" si="0"/>
        <v>8.897784715896377</v>
      </c>
      <c r="W3" s="3">
        <f t="shared" si="0"/>
        <v>5.602726426747416</v>
      </c>
      <c r="Y3" s="1" t="s">
        <v>12</v>
      </c>
      <c r="Z3" s="3">
        <f aca="true" t="shared" si="2" ref="Z3:Z8">(N3+O3)/2</f>
        <v>6.322990068036042</v>
      </c>
      <c r="AA3" s="3">
        <f t="shared" si="1"/>
        <v>6.120477678060496</v>
      </c>
      <c r="AB3" s="3">
        <f t="shared" si="1"/>
        <v>6.010535856781199</v>
      </c>
      <c r="AC3" s="3">
        <f t="shared" si="1"/>
        <v>5.635856258317394</v>
      </c>
      <c r="AD3" s="3">
        <f t="shared" si="1"/>
        <v>5.294880858956165</v>
      </c>
      <c r="AE3" s="3">
        <f t="shared" si="1"/>
        <v>4.705412289473557</v>
      </c>
      <c r="AF3" s="3">
        <f t="shared" si="1"/>
        <v>3.993496923233207</v>
      </c>
      <c r="AG3" s="3">
        <f t="shared" si="1"/>
        <v>5.395249595190093</v>
      </c>
      <c r="AH3" s="3">
        <f t="shared" si="1"/>
        <v>6.220681995843074</v>
      </c>
      <c r="AI3" s="3">
        <f aca="true" t="shared" si="3" ref="AI3:AI8">SUM(V3:W3)/2</f>
        <v>7.250255571321896</v>
      </c>
    </row>
    <row r="4" spans="1:35" ht="13.5">
      <c r="A4" s="1" t="s">
        <v>2</v>
      </c>
      <c r="B4">
        <v>20</v>
      </c>
      <c r="C4">
        <v>21</v>
      </c>
      <c r="D4">
        <v>39</v>
      </c>
      <c r="E4">
        <v>26</v>
      </c>
      <c r="F4">
        <v>21</v>
      </c>
      <c r="G4">
        <v>32</v>
      </c>
      <c r="H4">
        <v>18</v>
      </c>
      <c r="I4">
        <v>25</v>
      </c>
      <c r="J4">
        <v>55</v>
      </c>
      <c r="K4">
        <v>43</v>
      </c>
      <c r="M4" s="1" t="s">
        <v>2</v>
      </c>
      <c r="N4" s="3">
        <f t="shared" si="0"/>
        <v>1.9350594063237743</v>
      </c>
      <c r="O4" s="3">
        <f t="shared" si="0"/>
        <v>1.9980476220378947</v>
      </c>
      <c r="P4" s="3">
        <f t="shared" si="0"/>
        <v>3.6541420168240446</v>
      </c>
      <c r="Q4" s="3">
        <f t="shared" si="0"/>
        <v>2.4012397785687503</v>
      </c>
      <c r="R4" s="3">
        <f t="shared" si="0"/>
        <v>1.9165637654454504</v>
      </c>
      <c r="S4" s="3">
        <f t="shared" si="0"/>
        <v>2.8877087384773654</v>
      </c>
      <c r="T4" s="3">
        <f t="shared" si="0"/>
        <v>1.6078778870340729</v>
      </c>
      <c r="U4" s="3">
        <f t="shared" si="0"/>
        <v>2.2135823643007604</v>
      </c>
      <c r="V4" s="3">
        <f t="shared" si="0"/>
        <v>4.845328310636641</v>
      </c>
      <c r="W4" s="3">
        <f t="shared" si="0"/>
        <v>3.76433181797092</v>
      </c>
      <c r="Y4" s="1" t="s">
        <v>2</v>
      </c>
      <c r="Z4" s="3">
        <f t="shared" si="2"/>
        <v>1.9665535141808346</v>
      </c>
      <c r="AA4" s="3">
        <f t="shared" si="1"/>
        <v>2.5290830150619046</v>
      </c>
      <c r="AB4" s="3">
        <f t="shared" si="1"/>
        <v>2.6844764724768964</v>
      </c>
      <c r="AC4" s="3">
        <f t="shared" si="1"/>
        <v>2.657315186946082</v>
      </c>
      <c r="AD4" s="3">
        <f t="shared" si="1"/>
        <v>2.4018374274971888</v>
      </c>
      <c r="AE4" s="3">
        <f t="shared" si="1"/>
        <v>2.1373834636522964</v>
      </c>
      <c r="AF4" s="3">
        <f t="shared" si="1"/>
        <v>2.236389663270733</v>
      </c>
      <c r="AG4" s="3">
        <f t="shared" si="1"/>
        <v>2.888929520657158</v>
      </c>
      <c r="AH4" s="3">
        <f t="shared" si="1"/>
        <v>3.607747497636107</v>
      </c>
      <c r="AI4" s="3">
        <f t="shared" si="3"/>
        <v>4.304830064303781</v>
      </c>
    </row>
    <row r="5" spans="1:35" ht="13.5">
      <c r="A5" s="1" t="s">
        <v>13</v>
      </c>
      <c r="B5">
        <v>51</v>
      </c>
      <c r="C5">
        <v>59</v>
      </c>
      <c r="D5">
        <v>59</v>
      </c>
      <c r="E5">
        <v>47</v>
      </c>
      <c r="F5">
        <v>64</v>
      </c>
      <c r="G5">
        <v>58</v>
      </c>
      <c r="H5">
        <v>55</v>
      </c>
      <c r="I5">
        <v>59</v>
      </c>
      <c r="J5">
        <v>104</v>
      </c>
      <c r="K5">
        <v>112</v>
      </c>
      <c r="M5" s="1" t="s">
        <v>13</v>
      </c>
      <c r="N5" s="3">
        <f t="shared" si="0"/>
        <v>4.9344014861256245</v>
      </c>
      <c r="O5" s="3">
        <f t="shared" si="0"/>
        <v>5.613562366677893</v>
      </c>
      <c r="P5" s="3">
        <f t="shared" si="0"/>
        <v>5.528060999810735</v>
      </c>
      <c r="Q5" s="3">
        <f t="shared" si="0"/>
        <v>4.34070267664351</v>
      </c>
      <c r="R5" s="3">
        <f t="shared" si="0"/>
        <v>5.840956237548039</v>
      </c>
      <c r="S5" s="3">
        <f t="shared" si="0"/>
        <v>5.2339720884902246</v>
      </c>
      <c r="T5" s="3">
        <f t="shared" si="0"/>
        <v>4.912960210381889</v>
      </c>
      <c r="U5" s="3">
        <f t="shared" si="0"/>
        <v>5.224054379749795</v>
      </c>
      <c r="V5" s="3">
        <f t="shared" si="0"/>
        <v>9.162075351022011</v>
      </c>
      <c r="W5" s="3">
        <f t="shared" si="0"/>
        <v>9.804771246807977</v>
      </c>
      <c r="Y5" s="1" t="s">
        <v>13</v>
      </c>
      <c r="Z5" s="3">
        <f t="shared" si="2"/>
        <v>5.273981926401759</v>
      </c>
      <c r="AA5" s="3">
        <f t="shared" si="1"/>
        <v>5.358674950871418</v>
      </c>
      <c r="AB5" s="3">
        <f t="shared" si="1"/>
        <v>5.160775347710712</v>
      </c>
      <c r="AC5" s="3">
        <f t="shared" si="1"/>
        <v>5.236573304667428</v>
      </c>
      <c r="AD5" s="3">
        <f t="shared" si="1"/>
        <v>5.138543667560591</v>
      </c>
      <c r="AE5" s="3">
        <f t="shared" si="1"/>
        <v>5.329296178806718</v>
      </c>
      <c r="AF5" s="3">
        <f t="shared" si="1"/>
        <v>5.123662226207302</v>
      </c>
      <c r="AG5" s="3">
        <f t="shared" si="1"/>
        <v>6.433029980384565</v>
      </c>
      <c r="AH5" s="3">
        <f t="shared" si="1"/>
        <v>8.063633659193261</v>
      </c>
      <c r="AI5" s="3">
        <f t="shared" si="3"/>
        <v>9.483423298914994</v>
      </c>
    </row>
    <row r="6" spans="1:35" ht="13.5">
      <c r="A6" s="1" t="s">
        <v>3</v>
      </c>
      <c r="B6">
        <v>18</v>
      </c>
      <c r="C6">
        <v>16</v>
      </c>
      <c r="D6">
        <v>31</v>
      </c>
      <c r="E6">
        <v>26</v>
      </c>
      <c r="F6">
        <v>59</v>
      </c>
      <c r="G6">
        <v>44</v>
      </c>
      <c r="H6">
        <v>46</v>
      </c>
      <c r="I6">
        <v>64</v>
      </c>
      <c r="J6">
        <v>80</v>
      </c>
      <c r="K6">
        <v>83</v>
      </c>
      <c r="M6" s="1" t="s">
        <v>3</v>
      </c>
      <c r="N6" s="3">
        <f t="shared" si="0"/>
        <v>1.741553465691397</v>
      </c>
      <c r="O6" s="3">
        <f t="shared" si="0"/>
        <v>1.5223219977431577</v>
      </c>
      <c r="P6" s="3">
        <f t="shared" si="0"/>
        <v>2.9045744236293687</v>
      </c>
      <c r="Q6" s="3">
        <f t="shared" si="0"/>
        <v>2.4012397785687503</v>
      </c>
      <c r="R6" s="3">
        <f t="shared" si="0"/>
        <v>5.384631531489599</v>
      </c>
      <c r="S6" s="3">
        <f t="shared" si="0"/>
        <v>3.9705995154063776</v>
      </c>
      <c r="T6" s="3">
        <f t="shared" si="0"/>
        <v>4.109021266864853</v>
      </c>
      <c r="U6" s="3">
        <f t="shared" si="0"/>
        <v>5.666770852609947</v>
      </c>
      <c r="V6" s="3">
        <f t="shared" si="0"/>
        <v>7.047750270016931</v>
      </c>
      <c r="W6" s="3">
        <f t="shared" si="0"/>
        <v>7.266035834688056</v>
      </c>
      <c r="Y6" s="1" t="s">
        <v>3</v>
      </c>
      <c r="Z6" s="3">
        <f t="shared" si="2"/>
        <v>1.6319377317172772</v>
      </c>
      <c r="AA6" s="3">
        <f t="shared" si="1"/>
        <v>2.0561499623546413</v>
      </c>
      <c r="AB6" s="3">
        <f t="shared" si="1"/>
        <v>2.2760453999804255</v>
      </c>
      <c r="AC6" s="3">
        <f t="shared" si="1"/>
        <v>3.563481911229239</v>
      </c>
      <c r="AD6" s="3">
        <f t="shared" si="1"/>
        <v>3.918823608488242</v>
      </c>
      <c r="AE6" s="3">
        <f t="shared" si="1"/>
        <v>4.488084104586943</v>
      </c>
      <c r="AF6" s="3">
        <f t="shared" si="1"/>
        <v>4.582130544960393</v>
      </c>
      <c r="AG6" s="3">
        <f t="shared" si="1"/>
        <v>5.60784746316391</v>
      </c>
      <c r="AH6" s="3">
        <f t="shared" si="1"/>
        <v>6.660185652438311</v>
      </c>
      <c r="AI6" s="3">
        <f t="shared" si="3"/>
        <v>7.156893052352494</v>
      </c>
    </row>
    <row r="7" spans="1:35" ht="13.5">
      <c r="A7" s="1" t="s">
        <v>14</v>
      </c>
      <c r="B7">
        <v>0</v>
      </c>
      <c r="C7">
        <v>4</v>
      </c>
      <c r="D7">
        <v>1</v>
      </c>
      <c r="E7">
        <v>2</v>
      </c>
      <c r="F7">
        <v>2</v>
      </c>
      <c r="G7">
        <v>6</v>
      </c>
      <c r="H7">
        <v>2</v>
      </c>
      <c r="I7">
        <v>3</v>
      </c>
      <c r="J7">
        <v>8</v>
      </c>
      <c r="K7">
        <v>5</v>
      </c>
      <c r="M7" s="1" t="s">
        <v>14</v>
      </c>
      <c r="N7" s="3">
        <f t="shared" si="0"/>
        <v>0</v>
      </c>
      <c r="O7" s="3">
        <f t="shared" si="0"/>
        <v>0.3805804994357894</v>
      </c>
      <c r="P7" s="3">
        <f t="shared" si="0"/>
        <v>0.09369594914933448</v>
      </c>
      <c r="Q7" s="3">
        <f t="shared" si="0"/>
        <v>0.18471075219759617</v>
      </c>
      <c r="R7" s="3">
        <f t="shared" si="0"/>
        <v>0.18252988242337623</v>
      </c>
      <c r="S7" s="3">
        <f t="shared" si="0"/>
        <v>0.541445388464506</v>
      </c>
      <c r="T7" s="3">
        <f t="shared" si="0"/>
        <v>0.17865309855934142</v>
      </c>
      <c r="U7" s="3">
        <f t="shared" si="0"/>
        <v>0.26562988371609125</v>
      </c>
      <c r="V7" s="3">
        <f t="shared" si="0"/>
        <v>0.7047750270016933</v>
      </c>
      <c r="W7" s="3">
        <f t="shared" si="0"/>
        <v>0.43771300208964187</v>
      </c>
      <c r="Y7" s="1" t="s">
        <v>14</v>
      </c>
      <c r="Z7" s="3">
        <f t="shared" si="2"/>
        <v>0.1902902497178947</v>
      </c>
      <c r="AA7" s="3">
        <f t="shared" si="1"/>
        <v>0.15809214952837464</v>
      </c>
      <c r="AB7" s="3">
        <f t="shared" si="1"/>
        <v>0.2196624002609067</v>
      </c>
      <c r="AC7" s="3">
        <f t="shared" si="1"/>
        <v>0.15364552792343564</v>
      </c>
      <c r="AD7" s="3">
        <f t="shared" si="1"/>
        <v>0.30289534102849275</v>
      </c>
      <c r="AE7" s="3">
        <f t="shared" si="1"/>
        <v>0.3008761231490745</v>
      </c>
      <c r="AF7" s="3">
        <f t="shared" si="1"/>
        <v>0.32857612357997956</v>
      </c>
      <c r="AG7" s="3">
        <f t="shared" si="1"/>
        <v>0.3830193364257086</v>
      </c>
      <c r="AH7" s="3">
        <f t="shared" si="1"/>
        <v>0.46937263760247544</v>
      </c>
      <c r="AI7" s="3">
        <f t="shared" si="3"/>
        <v>0.5712440145456675</v>
      </c>
    </row>
    <row r="8" spans="1:35" ht="13.5">
      <c r="A8" s="1" t="s">
        <v>4</v>
      </c>
      <c r="B8" s="2">
        <v>184</v>
      </c>
      <c r="C8" s="2">
        <v>229</v>
      </c>
      <c r="D8" s="2">
        <v>233</v>
      </c>
      <c r="E8" s="2">
        <v>210</v>
      </c>
      <c r="F8" s="2">
        <v>305</v>
      </c>
      <c r="G8" s="2">
        <v>292</v>
      </c>
      <c r="H8" s="2">
        <v>235</v>
      </c>
      <c r="I8" s="2">
        <v>304</v>
      </c>
      <c r="J8" s="2">
        <v>463</v>
      </c>
      <c r="K8" s="2">
        <v>441</v>
      </c>
      <c r="M8" t="s">
        <v>9</v>
      </c>
      <c r="N8" s="3">
        <f t="shared" si="0"/>
        <v>17.802546538178724</v>
      </c>
      <c r="O8" s="3">
        <f t="shared" si="0"/>
        <v>21.788233592698944</v>
      </c>
      <c r="P8" s="3">
        <f t="shared" si="0"/>
        <v>21.831156151794932</v>
      </c>
      <c r="Q8" s="3">
        <f t="shared" si="0"/>
        <v>19.394628980747598</v>
      </c>
      <c r="R8" s="3">
        <f t="shared" si="0"/>
        <v>27.835807069564876</v>
      </c>
      <c r="S8" s="3">
        <f t="shared" si="0"/>
        <v>26.350342238605958</v>
      </c>
      <c r="T8" s="3">
        <f t="shared" si="0"/>
        <v>20.991739080722617</v>
      </c>
      <c r="U8" s="3">
        <f t="shared" si="0"/>
        <v>26.917161549897244</v>
      </c>
      <c r="V8" s="3">
        <f t="shared" si="0"/>
        <v>40.788854687722996</v>
      </c>
      <c r="W8" s="3">
        <f t="shared" si="0"/>
        <v>38.60628678430641</v>
      </c>
      <c r="Y8" t="s">
        <v>9</v>
      </c>
      <c r="Z8" s="3">
        <f t="shared" si="2"/>
        <v>19.795390065438834</v>
      </c>
      <c r="AA8" s="3">
        <f t="shared" si="1"/>
        <v>20.47397876089087</v>
      </c>
      <c r="AB8" s="3">
        <f t="shared" si="1"/>
        <v>21.004672908413824</v>
      </c>
      <c r="AC8" s="3">
        <f t="shared" si="1"/>
        <v>23.020530734035802</v>
      </c>
      <c r="AD8" s="3">
        <f t="shared" si="1"/>
        <v>24.526926096306145</v>
      </c>
      <c r="AE8" s="3">
        <f t="shared" si="1"/>
        <v>25.05929612963115</v>
      </c>
      <c r="AF8" s="3">
        <f t="shared" si="1"/>
        <v>24.753080956408606</v>
      </c>
      <c r="AG8" s="3">
        <f t="shared" si="1"/>
        <v>29.565918439447618</v>
      </c>
      <c r="AH8" s="3">
        <f t="shared" si="1"/>
        <v>35.43743434064222</v>
      </c>
      <c r="AI8" s="3">
        <f t="shared" si="3"/>
        <v>39.697570736014704</v>
      </c>
    </row>
    <row r="9" spans="2:26" ht="12.75">
      <c r="B9">
        <f>Census_Pop_Ests!B2</f>
        <v>1033560</v>
      </c>
      <c r="C9">
        <f>Census_Pop_Ests!C2</f>
        <v>1051026</v>
      </c>
      <c r="D9">
        <f>Census_Pop_Ests!D2</f>
        <v>1067282</v>
      </c>
      <c r="E9">
        <f>Census_Pop_Ests!E2</f>
        <v>1082774</v>
      </c>
      <c r="F9">
        <f>Census_Pop_Ests!F2</f>
        <v>1095711</v>
      </c>
      <c r="G9">
        <f>Census_Pop_Ests!G2</f>
        <v>1108145</v>
      </c>
      <c r="H9">
        <f>Census_Pop_Ests!H2</f>
        <v>1119488</v>
      </c>
      <c r="I9">
        <f>Census_Pop_Ests!I2</f>
        <v>1129391</v>
      </c>
      <c r="J9">
        <f>Census_Pop_Ests!J2</f>
        <v>1135114</v>
      </c>
      <c r="K9">
        <f>Census_Pop_Ests!K2</f>
        <v>1142301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5</v>
      </c>
      <c r="M10" t="s">
        <v>5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5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38</v>
      </c>
      <c r="C11">
        <v>43</v>
      </c>
      <c r="D11">
        <v>57</v>
      </c>
      <c r="E11">
        <v>59</v>
      </c>
      <c r="F11">
        <v>81</v>
      </c>
      <c r="G11">
        <v>96</v>
      </c>
      <c r="H11">
        <v>98</v>
      </c>
      <c r="I11">
        <v>104</v>
      </c>
      <c r="J11">
        <v>123</v>
      </c>
      <c r="K11">
        <v>151</v>
      </c>
      <c r="M11" s="1" t="s">
        <v>1</v>
      </c>
      <c r="N11" s="3">
        <f aca="true" t="shared" si="4" ref="N11:W17">(B11/B$18)*100000</f>
        <v>94.39821140231027</v>
      </c>
      <c r="O11" s="3">
        <f t="shared" si="4"/>
        <v>102.14019335376136</v>
      </c>
      <c r="P11" s="3">
        <f t="shared" si="4"/>
        <v>129.4101621032557</v>
      </c>
      <c r="Q11" s="3">
        <f t="shared" si="4"/>
        <v>128.068766415594</v>
      </c>
      <c r="R11" s="3">
        <f t="shared" si="4"/>
        <v>168.25574873808188</v>
      </c>
      <c r="S11" s="3">
        <f t="shared" si="4"/>
        <v>191.44099230247676</v>
      </c>
      <c r="T11" s="3">
        <f t="shared" si="4"/>
        <v>187.9879534250254</v>
      </c>
      <c r="U11" s="3">
        <f t="shared" si="4"/>
        <v>194.53069469903858</v>
      </c>
      <c r="V11" s="3">
        <f t="shared" si="4"/>
        <v>226.23602118893464</v>
      </c>
      <c r="W11" s="3">
        <f t="shared" si="4"/>
        <v>271.58273381294964</v>
      </c>
      <c r="Y11" s="1" t="s">
        <v>1</v>
      </c>
      <c r="Z11" s="3">
        <f>(N11+O11)/2</f>
        <v>98.26920237803581</v>
      </c>
      <c r="AA11" s="3">
        <f aca="true" t="shared" si="5" ref="AA11:AH17">SUM(N11:P11)/3</f>
        <v>108.64952228644245</v>
      </c>
      <c r="AB11" s="3">
        <f t="shared" si="5"/>
        <v>119.87304062420368</v>
      </c>
      <c r="AC11" s="3">
        <f t="shared" si="5"/>
        <v>141.91155908564386</v>
      </c>
      <c r="AD11" s="3">
        <f t="shared" si="5"/>
        <v>162.5885024853842</v>
      </c>
      <c r="AE11" s="3">
        <f t="shared" si="5"/>
        <v>182.56156482186134</v>
      </c>
      <c r="AF11" s="3">
        <f t="shared" si="5"/>
        <v>191.31988014218027</v>
      </c>
      <c r="AG11" s="3">
        <f t="shared" si="5"/>
        <v>202.9182231043329</v>
      </c>
      <c r="AH11" s="3">
        <f t="shared" si="5"/>
        <v>230.78314990030762</v>
      </c>
      <c r="AI11" s="3">
        <f>SUM(V11:W11)/2</f>
        <v>248.90937750094213</v>
      </c>
    </row>
    <row r="12" spans="1:35" ht="13.5">
      <c r="A12" s="1" t="s">
        <v>12</v>
      </c>
      <c r="B12">
        <v>45</v>
      </c>
      <c r="C12">
        <v>41</v>
      </c>
      <c r="D12">
        <v>33</v>
      </c>
      <c r="E12">
        <v>30</v>
      </c>
      <c r="F12">
        <v>47</v>
      </c>
      <c r="G12">
        <v>41</v>
      </c>
      <c r="H12">
        <v>44</v>
      </c>
      <c r="I12">
        <v>59</v>
      </c>
      <c r="J12">
        <v>65</v>
      </c>
      <c r="K12">
        <v>67</v>
      </c>
      <c r="M12" s="1" t="s">
        <v>12</v>
      </c>
      <c r="N12" s="3">
        <f t="shared" si="4"/>
        <v>111.78735560799902</v>
      </c>
      <c r="O12" s="3">
        <f t="shared" si="4"/>
        <v>97.38948668614456</v>
      </c>
      <c r="P12" s="3">
        <f t="shared" si="4"/>
        <v>74.92167279662172</v>
      </c>
      <c r="Q12" s="3">
        <f t="shared" si="4"/>
        <v>65.11971173674272</v>
      </c>
      <c r="R12" s="3">
        <f t="shared" si="4"/>
        <v>97.62987889740553</v>
      </c>
      <c r="S12" s="3">
        <f t="shared" si="4"/>
        <v>81.76125712918278</v>
      </c>
      <c r="T12" s="3">
        <f t="shared" si="4"/>
        <v>84.402754598991</v>
      </c>
      <c r="U12" s="3">
        <f t="shared" si="4"/>
        <v>110.35875949272379</v>
      </c>
      <c r="V12" s="3">
        <f t="shared" si="4"/>
        <v>119.55562095350206</v>
      </c>
      <c r="W12" s="3">
        <f t="shared" si="4"/>
        <v>120.50359712230217</v>
      </c>
      <c r="Y12" s="1" t="s">
        <v>12</v>
      </c>
      <c r="Z12" s="3">
        <f aca="true" t="shared" si="6" ref="Z12:Z17">(N12+O12)/2</f>
        <v>104.58842114707178</v>
      </c>
      <c r="AA12" s="3">
        <f t="shared" si="5"/>
        <v>94.69950503025511</v>
      </c>
      <c r="AB12" s="3">
        <f t="shared" si="5"/>
        <v>79.14362373983634</v>
      </c>
      <c r="AC12" s="3">
        <f t="shared" si="5"/>
        <v>79.22375447692332</v>
      </c>
      <c r="AD12" s="3">
        <f t="shared" si="5"/>
        <v>81.50361592111035</v>
      </c>
      <c r="AE12" s="3">
        <f t="shared" si="5"/>
        <v>87.9312968751931</v>
      </c>
      <c r="AF12" s="3">
        <f t="shared" si="5"/>
        <v>92.17425707363252</v>
      </c>
      <c r="AG12" s="3">
        <f t="shared" si="5"/>
        <v>104.77237834840561</v>
      </c>
      <c r="AH12" s="3">
        <f t="shared" si="5"/>
        <v>116.80599252284266</v>
      </c>
      <c r="AI12" s="3">
        <f aca="true" t="shared" si="7" ref="AI12:AI17">SUM(V12:W12)/2</f>
        <v>120.0296090379021</v>
      </c>
    </row>
    <row r="13" spans="1:35" ht="13.5">
      <c r="A13" s="1" t="s">
        <v>2</v>
      </c>
      <c r="B13">
        <v>26</v>
      </c>
      <c r="C13">
        <v>33</v>
      </c>
      <c r="D13">
        <v>25</v>
      </c>
      <c r="E13">
        <v>50</v>
      </c>
      <c r="F13">
        <v>50</v>
      </c>
      <c r="G13">
        <v>74</v>
      </c>
      <c r="H13">
        <v>79</v>
      </c>
      <c r="I13">
        <v>64</v>
      </c>
      <c r="J13" s="2">
        <v>125</v>
      </c>
      <c r="K13" s="2">
        <v>118</v>
      </c>
      <c r="M13" s="1" t="s">
        <v>2</v>
      </c>
      <c r="N13" s="3">
        <f t="shared" si="4"/>
        <v>64.58824990684387</v>
      </c>
      <c r="O13" s="3">
        <f t="shared" si="4"/>
        <v>78.38666001567732</v>
      </c>
      <c r="P13" s="3">
        <f t="shared" si="4"/>
        <v>56.75884302774372</v>
      </c>
      <c r="Q13" s="3">
        <f t="shared" si="4"/>
        <v>108.53285289457119</v>
      </c>
      <c r="R13" s="3">
        <f t="shared" si="4"/>
        <v>103.86157329511227</v>
      </c>
      <c r="S13" s="3">
        <f t="shared" si="4"/>
        <v>147.56909823315917</v>
      </c>
      <c r="T13" s="3">
        <f t="shared" si="4"/>
        <v>151.54130939364293</v>
      </c>
      <c r="U13" s="3">
        <f t="shared" si="4"/>
        <v>119.71119673786988</v>
      </c>
      <c r="V13" s="3">
        <f t="shared" si="4"/>
        <v>229.91465567981166</v>
      </c>
      <c r="W13" s="3">
        <f t="shared" si="4"/>
        <v>212.23021582733813</v>
      </c>
      <c r="Y13" s="1" t="s">
        <v>2</v>
      </c>
      <c r="Z13" s="3">
        <f t="shared" si="6"/>
        <v>71.4874549612606</v>
      </c>
      <c r="AA13" s="3">
        <f t="shared" si="5"/>
        <v>66.57791765008831</v>
      </c>
      <c r="AB13" s="3">
        <f t="shared" si="5"/>
        <v>81.22611864599742</v>
      </c>
      <c r="AC13" s="3">
        <f t="shared" si="5"/>
        <v>89.71775640580906</v>
      </c>
      <c r="AD13" s="3">
        <f t="shared" si="5"/>
        <v>119.98784147428087</v>
      </c>
      <c r="AE13" s="3">
        <f t="shared" si="5"/>
        <v>134.32399364063812</v>
      </c>
      <c r="AF13" s="3">
        <f t="shared" si="5"/>
        <v>139.60720145489066</v>
      </c>
      <c r="AG13" s="3">
        <f t="shared" si="5"/>
        <v>167.05572060377483</v>
      </c>
      <c r="AH13" s="3">
        <f t="shared" si="5"/>
        <v>187.2853560816732</v>
      </c>
      <c r="AI13" s="3">
        <f t="shared" si="7"/>
        <v>221.0724357535749</v>
      </c>
    </row>
    <row r="14" spans="1:35" ht="13.5">
      <c r="A14" s="1" t="s">
        <v>13</v>
      </c>
      <c r="B14">
        <v>46</v>
      </c>
      <c r="C14">
        <v>43</v>
      </c>
      <c r="D14">
        <v>59</v>
      </c>
      <c r="E14">
        <v>53</v>
      </c>
      <c r="F14">
        <v>79</v>
      </c>
      <c r="G14">
        <v>64</v>
      </c>
      <c r="H14">
        <v>66</v>
      </c>
      <c r="I14">
        <v>70</v>
      </c>
      <c r="J14">
        <v>79</v>
      </c>
      <c r="K14">
        <v>124</v>
      </c>
      <c r="M14" s="1" t="s">
        <v>13</v>
      </c>
      <c r="N14" s="3">
        <f t="shared" si="4"/>
        <v>114.27151906595454</v>
      </c>
      <c r="O14" s="3">
        <f t="shared" si="4"/>
        <v>102.14019335376136</v>
      </c>
      <c r="P14" s="3">
        <f t="shared" si="4"/>
        <v>133.95086954547517</v>
      </c>
      <c r="Q14" s="3">
        <f t="shared" si="4"/>
        <v>115.04482406824545</v>
      </c>
      <c r="R14" s="3">
        <f t="shared" si="4"/>
        <v>164.1012858062774</v>
      </c>
      <c r="S14" s="3">
        <f t="shared" si="4"/>
        <v>127.62732820165118</v>
      </c>
      <c r="T14" s="3">
        <f t="shared" si="4"/>
        <v>126.60413189848651</v>
      </c>
      <c r="U14" s="3">
        <f t="shared" si="4"/>
        <v>130.9341214320452</v>
      </c>
      <c r="V14" s="3">
        <f t="shared" si="4"/>
        <v>145.30606238964097</v>
      </c>
      <c r="W14" s="3">
        <f t="shared" si="4"/>
        <v>223.02158273381298</v>
      </c>
      <c r="Y14" s="1" t="s">
        <v>13</v>
      </c>
      <c r="Z14" s="3">
        <f t="shared" si="6"/>
        <v>108.20585620985796</v>
      </c>
      <c r="AA14" s="3">
        <f t="shared" si="5"/>
        <v>116.78752732173037</v>
      </c>
      <c r="AB14" s="3">
        <f t="shared" si="5"/>
        <v>117.04529565582732</v>
      </c>
      <c r="AC14" s="3">
        <f t="shared" si="5"/>
        <v>137.69899313999932</v>
      </c>
      <c r="AD14" s="3">
        <f t="shared" si="5"/>
        <v>135.59114602539134</v>
      </c>
      <c r="AE14" s="3">
        <f t="shared" si="5"/>
        <v>139.4442486354717</v>
      </c>
      <c r="AF14" s="3">
        <f t="shared" si="5"/>
        <v>128.3885271773943</v>
      </c>
      <c r="AG14" s="3">
        <f t="shared" si="5"/>
        <v>134.2814385733909</v>
      </c>
      <c r="AH14" s="3">
        <f t="shared" si="5"/>
        <v>166.42058885183306</v>
      </c>
      <c r="AI14" s="3">
        <f t="shared" si="7"/>
        <v>184.163822561727</v>
      </c>
    </row>
    <row r="15" spans="1:35" ht="13.5">
      <c r="A15" s="1" t="s">
        <v>3</v>
      </c>
      <c r="B15">
        <v>18</v>
      </c>
      <c r="C15">
        <v>19</v>
      </c>
      <c r="D15">
        <v>25</v>
      </c>
      <c r="E15">
        <v>42</v>
      </c>
      <c r="F15">
        <v>61</v>
      </c>
      <c r="G15">
        <v>56</v>
      </c>
      <c r="H15">
        <v>51</v>
      </c>
      <c r="I15">
        <v>71</v>
      </c>
      <c r="J15">
        <v>91</v>
      </c>
      <c r="K15">
        <v>94</v>
      </c>
      <c r="M15" s="1" t="s">
        <v>3</v>
      </c>
      <c r="N15" s="3">
        <f t="shared" si="4"/>
        <v>44.71494224319961</v>
      </c>
      <c r="O15" s="3">
        <f t="shared" si="4"/>
        <v>45.13171334235968</v>
      </c>
      <c r="P15" s="3">
        <f t="shared" si="4"/>
        <v>56.75884302774372</v>
      </c>
      <c r="Q15" s="3">
        <f t="shared" si="4"/>
        <v>91.1675964314398</v>
      </c>
      <c r="R15" s="3">
        <f t="shared" si="4"/>
        <v>126.71111942003698</v>
      </c>
      <c r="S15" s="3">
        <f t="shared" si="4"/>
        <v>111.67391217644477</v>
      </c>
      <c r="T15" s="3">
        <f t="shared" si="4"/>
        <v>97.83046555792139</v>
      </c>
      <c r="U15" s="3">
        <f t="shared" si="4"/>
        <v>132.80460888107442</v>
      </c>
      <c r="V15" s="3">
        <f t="shared" si="4"/>
        <v>167.3778693349029</v>
      </c>
      <c r="W15" s="3">
        <f t="shared" si="4"/>
        <v>169.06474820143885</v>
      </c>
      <c r="Y15" s="1" t="s">
        <v>3</v>
      </c>
      <c r="Z15" s="3">
        <f t="shared" si="6"/>
        <v>44.923327792779645</v>
      </c>
      <c r="AA15" s="3">
        <f t="shared" si="5"/>
        <v>48.86849953776767</v>
      </c>
      <c r="AB15" s="3">
        <f t="shared" si="5"/>
        <v>64.3527176005144</v>
      </c>
      <c r="AC15" s="3">
        <f t="shared" si="5"/>
        <v>91.54585295974017</v>
      </c>
      <c r="AD15" s="3">
        <f t="shared" si="5"/>
        <v>109.85087600930719</v>
      </c>
      <c r="AE15" s="3">
        <f t="shared" si="5"/>
        <v>112.07183238480104</v>
      </c>
      <c r="AF15" s="3">
        <f t="shared" si="5"/>
        <v>114.10299553848019</v>
      </c>
      <c r="AG15" s="3">
        <f t="shared" si="5"/>
        <v>132.67098125796622</v>
      </c>
      <c r="AH15" s="3">
        <f t="shared" si="5"/>
        <v>156.41574213913873</v>
      </c>
      <c r="AI15" s="3">
        <f t="shared" si="7"/>
        <v>168.22130876817087</v>
      </c>
    </row>
    <row r="16" spans="1:35" ht="13.5">
      <c r="A16" s="1" t="s">
        <v>14</v>
      </c>
      <c r="B16">
        <v>0</v>
      </c>
      <c r="C16">
        <v>0</v>
      </c>
      <c r="D16">
        <v>1</v>
      </c>
      <c r="E16">
        <v>4</v>
      </c>
      <c r="F16">
        <v>3</v>
      </c>
      <c r="G16">
        <v>1</v>
      </c>
      <c r="H16">
        <v>1</v>
      </c>
      <c r="I16">
        <v>3</v>
      </c>
      <c r="J16">
        <v>1</v>
      </c>
      <c r="K16">
        <v>4</v>
      </c>
      <c r="M16" s="1" t="s">
        <v>14</v>
      </c>
      <c r="N16" s="3">
        <f t="shared" si="4"/>
        <v>0</v>
      </c>
      <c r="O16" s="3">
        <f t="shared" si="4"/>
        <v>0</v>
      </c>
      <c r="P16" s="3">
        <f t="shared" si="4"/>
        <v>2.270353721109749</v>
      </c>
      <c r="Q16" s="3">
        <f t="shared" si="4"/>
        <v>8.682628231565694</v>
      </c>
      <c r="R16" s="3">
        <f t="shared" si="4"/>
        <v>6.231694397706736</v>
      </c>
      <c r="S16" s="3">
        <f t="shared" si="4"/>
        <v>1.9941770031507997</v>
      </c>
      <c r="T16" s="3">
        <f t="shared" si="4"/>
        <v>1.918244422704341</v>
      </c>
      <c r="U16" s="3">
        <f t="shared" si="4"/>
        <v>5.611462347087651</v>
      </c>
      <c r="V16" s="3">
        <f t="shared" si="4"/>
        <v>1.8393172454384932</v>
      </c>
      <c r="W16" s="3">
        <f t="shared" si="4"/>
        <v>7.194244604316546</v>
      </c>
      <c r="Y16" s="1" t="s">
        <v>14</v>
      </c>
      <c r="Z16" s="3">
        <f t="shared" si="6"/>
        <v>0</v>
      </c>
      <c r="AA16" s="3">
        <f t="shared" si="5"/>
        <v>0.7567845737032496</v>
      </c>
      <c r="AB16" s="3">
        <f t="shared" si="5"/>
        <v>3.6509939842251478</v>
      </c>
      <c r="AC16" s="3">
        <f t="shared" si="5"/>
        <v>5.728225450127393</v>
      </c>
      <c r="AD16" s="3">
        <f t="shared" si="5"/>
        <v>5.636166544141076</v>
      </c>
      <c r="AE16" s="3">
        <f t="shared" si="5"/>
        <v>3.381371941187292</v>
      </c>
      <c r="AF16" s="3">
        <f t="shared" si="5"/>
        <v>3.174627924314264</v>
      </c>
      <c r="AG16" s="3">
        <f t="shared" si="5"/>
        <v>3.1230080050768283</v>
      </c>
      <c r="AH16" s="3">
        <f t="shared" si="5"/>
        <v>4.881674732280897</v>
      </c>
      <c r="AI16" s="3">
        <f t="shared" si="7"/>
        <v>4.51678092487752</v>
      </c>
    </row>
    <row r="17" spans="1:35" ht="13.5">
      <c r="A17" s="1" t="s">
        <v>4</v>
      </c>
      <c r="B17" s="2">
        <v>173</v>
      </c>
      <c r="C17" s="2">
        <v>179</v>
      </c>
      <c r="D17" s="2">
        <v>200</v>
      </c>
      <c r="E17" s="2">
        <v>238</v>
      </c>
      <c r="F17" s="2">
        <v>321</v>
      </c>
      <c r="G17" s="2">
        <v>332</v>
      </c>
      <c r="H17" s="2">
        <v>339</v>
      </c>
      <c r="I17" s="2">
        <v>371</v>
      </c>
      <c r="J17" s="2">
        <v>484</v>
      </c>
      <c r="K17" s="2">
        <v>558</v>
      </c>
      <c r="M17" t="s">
        <v>10</v>
      </c>
      <c r="N17" s="3">
        <f t="shared" si="4"/>
        <v>429.7602782263073</v>
      </c>
      <c r="O17" s="3">
        <f t="shared" si="4"/>
        <v>425.18824675170436</v>
      </c>
      <c r="P17" s="3">
        <f t="shared" si="4"/>
        <v>454.0707442219498</v>
      </c>
      <c r="Q17" s="3">
        <f t="shared" si="4"/>
        <v>516.6163797781588</v>
      </c>
      <c r="R17" s="3">
        <f t="shared" si="4"/>
        <v>666.7913005546208</v>
      </c>
      <c r="S17" s="3">
        <f t="shared" si="4"/>
        <v>662.0667650460655</v>
      </c>
      <c r="T17" s="3">
        <f t="shared" si="4"/>
        <v>650.2848592967716</v>
      </c>
      <c r="U17" s="3">
        <f t="shared" si="4"/>
        <v>693.9508435898396</v>
      </c>
      <c r="V17" s="3">
        <f t="shared" si="4"/>
        <v>890.2295467922307</v>
      </c>
      <c r="W17" s="3">
        <f t="shared" si="4"/>
        <v>1003.5971223021584</v>
      </c>
      <c r="Y17" t="s">
        <v>10</v>
      </c>
      <c r="Z17" s="3">
        <f t="shared" si="6"/>
        <v>427.4742624890058</v>
      </c>
      <c r="AA17" s="3">
        <f t="shared" si="5"/>
        <v>436.33975639998715</v>
      </c>
      <c r="AB17" s="3">
        <f t="shared" si="5"/>
        <v>465.2917902506044</v>
      </c>
      <c r="AC17" s="3">
        <f t="shared" si="5"/>
        <v>545.8261415182432</v>
      </c>
      <c r="AD17" s="3">
        <f t="shared" si="5"/>
        <v>615.1581484596151</v>
      </c>
      <c r="AE17" s="3">
        <f t="shared" si="5"/>
        <v>659.7143082991525</v>
      </c>
      <c r="AF17" s="3">
        <f t="shared" si="5"/>
        <v>668.7674893108923</v>
      </c>
      <c r="AG17" s="3">
        <f t="shared" si="5"/>
        <v>744.8217498929474</v>
      </c>
      <c r="AH17" s="3">
        <f t="shared" si="5"/>
        <v>862.5925042280763</v>
      </c>
      <c r="AI17" s="3">
        <f t="shared" si="7"/>
        <v>946.9133345471946</v>
      </c>
    </row>
    <row r="18" spans="2:35" ht="12.75">
      <c r="B18">
        <f>Census_Pop_Ests!B3</f>
        <v>40255</v>
      </c>
      <c r="C18">
        <f>Census_Pop_Ests!C3</f>
        <v>42099</v>
      </c>
      <c r="D18">
        <f>Census_Pop_Ests!D3</f>
        <v>44046</v>
      </c>
      <c r="E18">
        <f>Census_Pop_Ests!E3</f>
        <v>46069</v>
      </c>
      <c r="F18">
        <f>Census_Pop_Ests!F3</f>
        <v>48141</v>
      </c>
      <c r="G18">
        <f>Census_Pop_Ests!G3</f>
        <v>50146</v>
      </c>
      <c r="H18">
        <f>Census_Pop_Ests!H3</f>
        <v>52131</v>
      </c>
      <c r="I18">
        <f>Census_Pop_Ests!I3</f>
        <v>53462</v>
      </c>
      <c r="J18">
        <f>Census_Pop_Ests!J3</f>
        <v>54368</v>
      </c>
      <c r="K18">
        <f>Census_Pop_Ests!K3</f>
        <v>55600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6</v>
      </c>
      <c r="M19" t="s">
        <v>7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7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3</v>
      </c>
      <c r="C20">
        <v>5</v>
      </c>
      <c r="D20">
        <v>11</v>
      </c>
      <c r="E20">
        <v>9</v>
      </c>
      <c r="F20">
        <v>24</v>
      </c>
      <c r="G20">
        <v>14</v>
      </c>
      <c r="H20">
        <v>22</v>
      </c>
      <c r="I20">
        <v>16</v>
      </c>
      <c r="J20">
        <v>31</v>
      </c>
      <c r="K20">
        <v>21</v>
      </c>
      <c r="M20" s="1" t="s">
        <v>1</v>
      </c>
      <c r="N20" s="3">
        <f aca="true" t="shared" si="8" ref="N20:W26">(B20/B$27)*100000</f>
        <v>10.75037626316921</v>
      </c>
      <c r="O20" s="3">
        <f t="shared" si="8"/>
        <v>16.998130205677377</v>
      </c>
      <c r="P20" s="3">
        <f t="shared" si="8"/>
        <v>35.56187766714083</v>
      </c>
      <c r="Q20" s="3">
        <f t="shared" si="8"/>
        <v>27.519569471624266</v>
      </c>
      <c r="R20" s="3">
        <f t="shared" si="8"/>
        <v>68.76199753602842</v>
      </c>
      <c r="S20" s="3">
        <f t="shared" si="8"/>
        <v>37.853183723130996</v>
      </c>
      <c r="T20" s="3">
        <f t="shared" si="8"/>
        <v>56.51749473359708</v>
      </c>
      <c r="U20" s="3">
        <f t="shared" si="8"/>
        <v>38.81610868510432</v>
      </c>
      <c r="V20" s="3">
        <f t="shared" si="8"/>
        <v>71.28895021271703</v>
      </c>
      <c r="W20" s="3">
        <f t="shared" si="8"/>
        <v>45.920710240318385</v>
      </c>
      <c r="Y20" s="1" t="s">
        <v>1</v>
      </c>
      <c r="Z20" s="3">
        <f>(N20+O20)/2</f>
        <v>13.874253234423293</v>
      </c>
      <c r="AA20" s="3">
        <f aca="true" t="shared" si="9" ref="AA20:AH26">SUM(N20:P20)/3</f>
        <v>21.10346137866247</v>
      </c>
      <c r="AB20" s="3">
        <f t="shared" si="9"/>
        <v>26.69319244814749</v>
      </c>
      <c r="AC20" s="3">
        <f t="shared" si="9"/>
        <v>43.94781489159784</v>
      </c>
      <c r="AD20" s="3">
        <f t="shared" si="9"/>
        <v>44.71158357692789</v>
      </c>
      <c r="AE20" s="3">
        <f t="shared" si="9"/>
        <v>54.37755866425217</v>
      </c>
      <c r="AF20" s="3">
        <f t="shared" si="9"/>
        <v>44.39559571394414</v>
      </c>
      <c r="AG20" s="3">
        <f t="shared" si="9"/>
        <v>55.540851210472816</v>
      </c>
      <c r="AH20" s="3">
        <f t="shared" si="9"/>
        <v>52.008589712713245</v>
      </c>
      <c r="AI20" s="3">
        <f>SUM(V20:W20)/2</f>
        <v>58.604830226517706</v>
      </c>
    </row>
    <row r="21" spans="1:35" ht="13.5">
      <c r="A21" s="1" t="s">
        <v>12</v>
      </c>
      <c r="B21">
        <v>5</v>
      </c>
      <c r="C21">
        <v>9</v>
      </c>
      <c r="D21">
        <v>7</v>
      </c>
      <c r="E21">
        <v>4</v>
      </c>
      <c r="F21">
        <v>4</v>
      </c>
      <c r="G21">
        <v>8</v>
      </c>
      <c r="H21">
        <v>3</v>
      </c>
      <c r="I21">
        <v>6</v>
      </c>
      <c r="J21">
        <v>7</v>
      </c>
      <c r="K21">
        <v>7</v>
      </c>
      <c r="M21" s="1" t="s">
        <v>12</v>
      </c>
      <c r="N21" s="3">
        <f t="shared" si="8"/>
        <v>17.917293771948685</v>
      </c>
      <c r="O21" s="3">
        <f t="shared" si="8"/>
        <v>30.596634370219274</v>
      </c>
      <c r="P21" s="3">
        <f t="shared" si="8"/>
        <v>22.630285788180526</v>
      </c>
      <c r="Q21" s="3">
        <f t="shared" si="8"/>
        <v>12.23091976516634</v>
      </c>
      <c r="R21" s="3">
        <f t="shared" si="8"/>
        <v>11.460332922671403</v>
      </c>
      <c r="S21" s="3">
        <f t="shared" si="8"/>
        <v>21.630390698931997</v>
      </c>
      <c r="T21" s="3">
        <f t="shared" si="8"/>
        <v>7.706931100035965</v>
      </c>
      <c r="U21" s="3">
        <f t="shared" si="8"/>
        <v>14.55604075691412</v>
      </c>
      <c r="V21" s="3">
        <f t="shared" si="8"/>
        <v>16.097504886742552</v>
      </c>
      <c r="W21" s="3">
        <f t="shared" si="8"/>
        <v>15.306903413439462</v>
      </c>
      <c r="Y21" s="1" t="s">
        <v>12</v>
      </c>
      <c r="Z21" s="3">
        <f aca="true" t="shared" si="10" ref="Z21:Z26">(N21+O21)/2</f>
        <v>24.256964071083978</v>
      </c>
      <c r="AA21" s="3">
        <f t="shared" si="9"/>
        <v>23.71473797678283</v>
      </c>
      <c r="AB21" s="3">
        <f t="shared" si="9"/>
        <v>21.819279974522047</v>
      </c>
      <c r="AC21" s="3">
        <f t="shared" si="9"/>
        <v>15.440512825339423</v>
      </c>
      <c r="AD21" s="3">
        <f t="shared" si="9"/>
        <v>15.107214462256579</v>
      </c>
      <c r="AE21" s="3">
        <f t="shared" si="9"/>
        <v>13.599218240546456</v>
      </c>
      <c r="AF21" s="3">
        <f t="shared" si="9"/>
        <v>14.631120851960695</v>
      </c>
      <c r="AG21" s="3">
        <f t="shared" si="9"/>
        <v>12.786825581230879</v>
      </c>
      <c r="AH21" s="3">
        <f t="shared" si="9"/>
        <v>15.320149685698711</v>
      </c>
      <c r="AI21" s="3">
        <f aca="true" t="shared" si="11" ref="AI21:AI26">SUM(V21:W21)/2</f>
        <v>15.702204150091006</v>
      </c>
    </row>
    <row r="22" spans="1:35" ht="13.5">
      <c r="A22" s="1" t="s">
        <v>2</v>
      </c>
      <c r="B22">
        <v>4</v>
      </c>
      <c r="C22">
        <v>7</v>
      </c>
      <c r="D22">
        <v>4</v>
      </c>
      <c r="E22">
        <v>7</v>
      </c>
      <c r="F22">
        <v>8</v>
      </c>
      <c r="G22">
        <v>6</v>
      </c>
      <c r="H22">
        <v>5</v>
      </c>
      <c r="I22">
        <v>12</v>
      </c>
      <c r="J22">
        <v>6</v>
      </c>
      <c r="K22">
        <v>9</v>
      </c>
      <c r="M22" s="1" t="s">
        <v>2</v>
      </c>
      <c r="N22" s="3">
        <f t="shared" si="8"/>
        <v>14.333835017558947</v>
      </c>
      <c r="O22" s="3">
        <f t="shared" si="8"/>
        <v>23.797382287948327</v>
      </c>
      <c r="P22" s="3">
        <f t="shared" si="8"/>
        <v>12.931591878960301</v>
      </c>
      <c r="Q22" s="3">
        <f t="shared" si="8"/>
        <v>21.404109589041095</v>
      </c>
      <c r="R22" s="3">
        <f t="shared" si="8"/>
        <v>22.920665845342807</v>
      </c>
      <c r="S22" s="3">
        <f t="shared" si="8"/>
        <v>16.222793024199</v>
      </c>
      <c r="T22" s="3">
        <f t="shared" si="8"/>
        <v>12.844885166726609</v>
      </c>
      <c r="U22" s="3">
        <f t="shared" si="8"/>
        <v>29.11208151382824</v>
      </c>
      <c r="V22" s="3">
        <f t="shared" si="8"/>
        <v>13.79786133149362</v>
      </c>
      <c r="W22" s="3">
        <f t="shared" si="8"/>
        <v>19.680304388707878</v>
      </c>
      <c r="Y22" s="1" t="s">
        <v>2</v>
      </c>
      <c r="Z22" s="3">
        <f t="shared" si="10"/>
        <v>19.06560865275364</v>
      </c>
      <c r="AA22" s="3">
        <f t="shared" si="9"/>
        <v>17.020936394822527</v>
      </c>
      <c r="AB22" s="3">
        <f t="shared" si="9"/>
        <v>19.377694585316576</v>
      </c>
      <c r="AC22" s="3">
        <f t="shared" si="9"/>
        <v>19.085455771114734</v>
      </c>
      <c r="AD22" s="3">
        <f t="shared" si="9"/>
        <v>20.182522819527634</v>
      </c>
      <c r="AE22" s="3">
        <f t="shared" si="9"/>
        <v>17.329448012089472</v>
      </c>
      <c r="AF22" s="3">
        <f t="shared" si="9"/>
        <v>19.39325323491795</v>
      </c>
      <c r="AG22" s="3">
        <f t="shared" si="9"/>
        <v>18.584942670682825</v>
      </c>
      <c r="AH22" s="3">
        <f t="shared" si="9"/>
        <v>20.863415744676576</v>
      </c>
      <c r="AI22" s="3">
        <f t="shared" si="11"/>
        <v>16.739082860100748</v>
      </c>
    </row>
    <row r="23" spans="1:35" ht="13.5">
      <c r="A23" s="1" t="s">
        <v>13</v>
      </c>
      <c r="B23">
        <v>4</v>
      </c>
      <c r="C23">
        <v>1</v>
      </c>
      <c r="D23">
        <v>1</v>
      </c>
      <c r="E23">
        <v>5</v>
      </c>
      <c r="F23">
        <v>3</v>
      </c>
      <c r="G23">
        <v>7</v>
      </c>
      <c r="H23">
        <v>8</v>
      </c>
      <c r="I23">
        <v>7</v>
      </c>
      <c r="J23">
        <v>5</v>
      </c>
      <c r="K23">
        <v>10</v>
      </c>
      <c r="M23" s="1" t="s">
        <v>13</v>
      </c>
      <c r="N23" s="3">
        <f t="shared" si="8"/>
        <v>14.333835017558947</v>
      </c>
      <c r="O23" s="3">
        <f t="shared" si="8"/>
        <v>3.399626041135475</v>
      </c>
      <c r="P23" s="3">
        <f t="shared" si="8"/>
        <v>3.2328979697400753</v>
      </c>
      <c r="Q23" s="3">
        <f t="shared" si="8"/>
        <v>15.288649706457925</v>
      </c>
      <c r="R23" s="3">
        <f t="shared" si="8"/>
        <v>8.595249692003552</v>
      </c>
      <c r="S23" s="3">
        <f t="shared" si="8"/>
        <v>18.926591861565498</v>
      </c>
      <c r="T23" s="3">
        <f t="shared" si="8"/>
        <v>20.551816266762575</v>
      </c>
      <c r="U23" s="3">
        <f t="shared" si="8"/>
        <v>16.98204754973314</v>
      </c>
      <c r="V23" s="3">
        <f t="shared" si="8"/>
        <v>11.498217776244681</v>
      </c>
      <c r="W23" s="3">
        <f t="shared" si="8"/>
        <v>21.867004876342087</v>
      </c>
      <c r="Y23" s="1" t="s">
        <v>13</v>
      </c>
      <c r="Z23" s="3">
        <f t="shared" si="10"/>
        <v>8.866730529347212</v>
      </c>
      <c r="AA23" s="3">
        <f t="shared" si="9"/>
        <v>6.9887863428115</v>
      </c>
      <c r="AB23" s="3">
        <f t="shared" si="9"/>
        <v>7.307057905777825</v>
      </c>
      <c r="AC23" s="3">
        <f t="shared" si="9"/>
        <v>9.038932456067185</v>
      </c>
      <c r="AD23" s="3">
        <f t="shared" si="9"/>
        <v>14.270163753342326</v>
      </c>
      <c r="AE23" s="3">
        <f t="shared" si="9"/>
        <v>16.02455260677721</v>
      </c>
      <c r="AF23" s="3">
        <f t="shared" si="9"/>
        <v>18.82015189268707</v>
      </c>
      <c r="AG23" s="3">
        <f t="shared" si="9"/>
        <v>16.34402719758013</v>
      </c>
      <c r="AH23" s="3">
        <f t="shared" si="9"/>
        <v>16.7824234007733</v>
      </c>
      <c r="AI23" s="3">
        <f t="shared" si="11"/>
        <v>16.682611326293383</v>
      </c>
    </row>
    <row r="24" spans="1:35" ht="13.5">
      <c r="A24" s="1" t="s">
        <v>3</v>
      </c>
      <c r="B24">
        <v>2</v>
      </c>
      <c r="C24">
        <v>4</v>
      </c>
      <c r="D24">
        <v>0</v>
      </c>
      <c r="E24">
        <v>6</v>
      </c>
      <c r="F24">
        <v>6</v>
      </c>
      <c r="G24">
        <v>5</v>
      </c>
      <c r="H24">
        <v>11</v>
      </c>
      <c r="I24">
        <v>6</v>
      </c>
      <c r="J24">
        <v>14</v>
      </c>
      <c r="K24">
        <v>5</v>
      </c>
      <c r="M24" s="1" t="s">
        <v>3</v>
      </c>
      <c r="N24" s="3">
        <f t="shared" si="8"/>
        <v>7.166917508779473</v>
      </c>
      <c r="O24" s="3">
        <f t="shared" si="8"/>
        <v>13.5985041645419</v>
      </c>
      <c r="P24" s="3">
        <f t="shared" si="8"/>
        <v>0</v>
      </c>
      <c r="Q24" s="3">
        <f t="shared" si="8"/>
        <v>18.346379647749508</v>
      </c>
      <c r="R24" s="3">
        <f t="shared" si="8"/>
        <v>17.190499384007104</v>
      </c>
      <c r="S24" s="3">
        <f t="shared" si="8"/>
        <v>13.5189941868325</v>
      </c>
      <c r="T24" s="3">
        <f t="shared" si="8"/>
        <v>28.25874736679854</v>
      </c>
      <c r="U24" s="3">
        <f t="shared" si="8"/>
        <v>14.55604075691412</v>
      </c>
      <c r="V24" s="3">
        <f t="shared" si="8"/>
        <v>32.195009773485104</v>
      </c>
      <c r="W24" s="3">
        <f t="shared" si="8"/>
        <v>10.933502438171043</v>
      </c>
      <c r="Y24" s="1" t="s">
        <v>3</v>
      </c>
      <c r="Z24" s="3">
        <f t="shared" si="10"/>
        <v>10.382710836660687</v>
      </c>
      <c r="AA24" s="3">
        <f t="shared" si="9"/>
        <v>6.921807224440458</v>
      </c>
      <c r="AB24" s="3">
        <f t="shared" si="9"/>
        <v>10.648294604097137</v>
      </c>
      <c r="AC24" s="3">
        <f t="shared" si="9"/>
        <v>11.845626343918871</v>
      </c>
      <c r="AD24" s="3">
        <f t="shared" si="9"/>
        <v>16.351957739529706</v>
      </c>
      <c r="AE24" s="3">
        <f t="shared" si="9"/>
        <v>19.65608031254605</v>
      </c>
      <c r="AF24" s="3">
        <f t="shared" si="9"/>
        <v>18.77792743684839</v>
      </c>
      <c r="AG24" s="3">
        <f t="shared" si="9"/>
        <v>25.003265965732584</v>
      </c>
      <c r="AH24" s="3">
        <f t="shared" si="9"/>
        <v>19.22818432285676</v>
      </c>
      <c r="AI24" s="3">
        <f t="shared" si="11"/>
        <v>21.564256105828072</v>
      </c>
    </row>
    <row r="25" spans="1:35" ht="13.5">
      <c r="A25" s="1" t="s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14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2.2996435552489363</v>
      </c>
      <c r="W25" s="3">
        <f t="shared" si="8"/>
        <v>0</v>
      </c>
      <c r="Y25" s="1" t="s">
        <v>14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0</v>
      </c>
      <c r="AG25" s="3">
        <f t="shared" si="9"/>
        <v>0.7665478517496455</v>
      </c>
      <c r="AH25" s="3">
        <f t="shared" si="9"/>
        <v>0.7665478517496455</v>
      </c>
      <c r="AI25" s="3">
        <f t="shared" si="11"/>
        <v>1.1498217776244681</v>
      </c>
    </row>
    <row r="26" spans="1:35" ht="13.5">
      <c r="A26" s="1" t="s">
        <v>4</v>
      </c>
      <c r="B26">
        <v>18</v>
      </c>
      <c r="C26">
        <v>26</v>
      </c>
      <c r="D26">
        <v>23</v>
      </c>
      <c r="E26">
        <v>31</v>
      </c>
      <c r="F26">
        <v>45</v>
      </c>
      <c r="G26">
        <v>40</v>
      </c>
      <c r="H26">
        <v>49</v>
      </c>
      <c r="I26">
        <v>47</v>
      </c>
      <c r="J26">
        <v>64</v>
      </c>
      <c r="K26">
        <v>52</v>
      </c>
      <c r="M26" t="s">
        <v>11</v>
      </c>
      <c r="N26" s="3">
        <f t="shared" si="8"/>
        <v>64.50225757901526</v>
      </c>
      <c r="O26" s="3">
        <f t="shared" si="8"/>
        <v>88.39027706952236</v>
      </c>
      <c r="P26" s="3">
        <f t="shared" si="8"/>
        <v>74.35665330402173</v>
      </c>
      <c r="Q26" s="3">
        <f t="shared" si="8"/>
        <v>94.78962818003913</v>
      </c>
      <c r="R26" s="3">
        <f t="shared" si="8"/>
        <v>128.92874538005327</v>
      </c>
      <c r="S26" s="3">
        <f t="shared" si="8"/>
        <v>108.15195349466</v>
      </c>
      <c r="T26" s="3">
        <f t="shared" si="8"/>
        <v>125.87987463392076</v>
      </c>
      <c r="U26" s="3">
        <f t="shared" si="8"/>
        <v>114.02231926249394</v>
      </c>
      <c r="V26" s="3">
        <f t="shared" si="8"/>
        <v>147.17718753593192</v>
      </c>
      <c r="W26" s="3">
        <f t="shared" si="8"/>
        <v>113.70842535697885</v>
      </c>
      <c r="Y26" t="s">
        <v>11</v>
      </c>
      <c r="Z26" s="3">
        <f t="shared" si="10"/>
        <v>76.4462673242688</v>
      </c>
      <c r="AA26" s="3">
        <f t="shared" si="9"/>
        <v>75.74972931751978</v>
      </c>
      <c r="AB26" s="3">
        <f t="shared" si="9"/>
        <v>85.84551951786108</v>
      </c>
      <c r="AC26" s="3">
        <f t="shared" si="9"/>
        <v>99.35834228803805</v>
      </c>
      <c r="AD26" s="3">
        <f t="shared" si="9"/>
        <v>110.62344235158413</v>
      </c>
      <c r="AE26" s="3">
        <f t="shared" si="9"/>
        <v>120.98685783621136</v>
      </c>
      <c r="AF26" s="3">
        <f t="shared" si="9"/>
        <v>116.01804913035824</v>
      </c>
      <c r="AG26" s="3">
        <f t="shared" si="9"/>
        <v>129.02646047744886</v>
      </c>
      <c r="AH26" s="3">
        <f t="shared" si="9"/>
        <v>124.96931071846825</v>
      </c>
      <c r="AI26" s="3">
        <f t="shared" si="11"/>
        <v>130.4428064464554</v>
      </c>
    </row>
    <row r="27" spans="2:35" ht="12.75">
      <c r="B27">
        <f>Census_Pop_Ests!B4</f>
        <v>27906</v>
      </c>
      <c r="C27">
        <f>Census_Pop_Ests!C4</f>
        <v>29415</v>
      </c>
      <c r="D27">
        <f>Census_Pop_Ests!D4</f>
        <v>30932</v>
      </c>
      <c r="E27">
        <f>Census_Pop_Ests!E4</f>
        <v>32704</v>
      </c>
      <c r="F27">
        <f>Census_Pop_Ests!F4</f>
        <v>34903</v>
      </c>
      <c r="G27">
        <f>Census_Pop_Ests!G4</f>
        <v>36985</v>
      </c>
      <c r="H27">
        <f>Census_Pop_Ests!H4</f>
        <v>38926</v>
      </c>
      <c r="I27">
        <f>Census_Pop_Ests!I4</f>
        <v>41220</v>
      </c>
      <c r="J27">
        <f>Census_Pop_Ests!J4</f>
        <v>43485</v>
      </c>
      <c r="K27">
        <f>Census_Pop_Ests!K4</f>
        <v>45731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3:35" ht="12.75">
      <c r="M28" t="s">
        <v>21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21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1</v>
      </c>
      <c r="C29">
        <v>4</v>
      </c>
      <c r="D29">
        <v>1</v>
      </c>
      <c r="E29">
        <v>5</v>
      </c>
      <c r="F29">
        <v>3</v>
      </c>
      <c r="G29">
        <v>3</v>
      </c>
      <c r="H29">
        <v>3</v>
      </c>
      <c r="I29">
        <v>2</v>
      </c>
      <c r="J29">
        <v>1</v>
      </c>
      <c r="K29">
        <v>6</v>
      </c>
      <c r="M29" s="1" t="s">
        <v>1</v>
      </c>
      <c r="N29" s="3">
        <f>(B29/B$36)*100000</f>
        <v>32.97065611605671</v>
      </c>
      <c r="O29" s="3">
        <f aca="true" t="shared" si="12" ref="O29:W35">(C29/C$36)*100000</f>
        <v>125.78616352201257</v>
      </c>
      <c r="P29" s="3">
        <f t="shared" si="12"/>
        <v>30.797659377887282</v>
      </c>
      <c r="Q29" s="3">
        <f t="shared" si="12"/>
        <v>149.56625785222855</v>
      </c>
      <c r="R29" s="3">
        <f t="shared" si="12"/>
        <v>87.43806470416789</v>
      </c>
      <c r="S29" s="3">
        <f t="shared" si="12"/>
        <v>85.71428571428571</v>
      </c>
      <c r="T29" s="3">
        <f t="shared" si="12"/>
        <v>83.42602892102336</v>
      </c>
      <c r="U29" s="3">
        <f t="shared" si="12"/>
        <v>54.61496450027307</v>
      </c>
      <c r="V29" s="3">
        <f t="shared" si="12"/>
        <v>27.292576419213972</v>
      </c>
      <c r="W29" s="3">
        <f t="shared" si="12"/>
        <v>160.17084890549918</v>
      </c>
      <c r="Y29" s="1" t="s">
        <v>1</v>
      </c>
      <c r="Z29" s="3">
        <f>(N29+O29)/2</f>
        <v>79.37840981903464</v>
      </c>
      <c r="AA29" s="3">
        <f aca="true" t="shared" si="13" ref="AA29:AH35">SUM(N29:P29)/3</f>
        <v>63.18482633865219</v>
      </c>
      <c r="AB29" s="3">
        <f t="shared" si="13"/>
        <v>102.05002691737612</v>
      </c>
      <c r="AC29" s="3">
        <f t="shared" si="13"/>
        <v>89.2673273114279</v>
      </c>
      <c r="AD29" s="3">
        <f t="shared" si="13"/>
        <v>107.5728694235607</v>
      </c>
      <c r="AE29" s="3">
        <f t="shared" si="13"/>
        <v>85.52612644649231</v>
      </c>
      <c r="AF29" s="3">
        <f t="shared" si="13"/>
        <v>74.58509304519404</v>
      </c>
      <c r="AG29" s="3">
        <f t="shared" si="13"/>
        <v>55.111189946836795</v>
      </c>
      <c r="AH29" s="3">
        <f t="shared" si="13"/>
        <v>80.69279660832875</v>
      </c>
      <c r="AI29" s="3">
        <f>SUM(V29:W29)/2</f>
        <v>93.73171266235659</v>
      </c>
    </row>
    <row r="30" spans="1:35" ht="13.5">
      <c r="A30" s="1" t="s">
        <v>12</v>
      </c>
      <c r="B30">
        <v>1</v>
      </c>
      <c r="C30">
        <v>1</v>
      </c>
      <c r="D30">
        <v>1</v>
      </c>
      <c r="E30">
        <v>0</v>
      </c>
      <c r="F30">
        <v>3</v>
      </c>
      <c r="G30">
        <v>0</v>
      </c>
      <c r="H30">
        <v>2</v>
      </c>
      <c r="I30">
        <v>2</v>
      </c>
      <c r="J30">
        <v>1</v>
      </c>
      <c r="K30">
        <v>1</v>
      </c>
      <c r="M30" s="1" t="s">
        <v>12</v>
      </c>
      <c r="N30" s="3">
        <f aca="true" t="shared" si="14" ref="N30:N35">(B30/B$36)*100000</f>
        <v>32.97065611605671</v>
      </c>
      <c r="O30" s="3">
        <f t="shared" si="12"/>
        <v>31.446540880503143</v>
      </c>
      <c r="P30" s="3">
        <f t="shared" si="12"/>
        <v>30.797659377887282</v>
      </c>
      <c r="Q30" s="3">
        <f t="shared" si="12"/>
        <v>0</v>
      </c>
      <c r="R30" s="3">
        <f t="shared" si="12"/>
        <v>87.43806470416789</v>
      </c>
      <c r="S30" s="3">
        <f t="shared" si="12"/>
        <v>0</v>
      </c>
      <c r="T30" s="3">
        <f t="shared" si="12"/>
        <v>55.61735261401557</v>
      </c>
      <c r="U30" s="3">
        <f t="shared" si="12"/>
        <v>54.61496450027307</v>
      </c>
      <c r="V30" s="3">
        <f t="shared" si="12"/>
        <v>27.292576419213972</v>
      </c>
      <c r="W30" s="3">
        <f t="shared" si="12"/>
        <v>26.695141484249866</v>
      </c>
      <c r="Y30" s="1" t="s">
        <v>12</v>
      </c>
      <c r="Z30" s="3">
        <f aca="true" t="shared" si="15" ref="Z30:Z35">(N30+O30)/2</f>
        <v>32.208598498279926</v>
      </c>
      <c r="AA30" s="3">
        <f t="shared" si="13"/>
        <v>31.738285458149047</v>
      </c>
      <c r="AB30" s="3">
        <f t="shared" si="13"/>
        <v>20.748066752796806</v>
      </c>
      <c r="AC30" s="3">
        <f t="shared" si="13"/>
        <v>39.41190802735172</v>
      </c>
      <c r="AD30" s="3">
        <f t="shared" si="13"/>
        <v>29.14602156805596</v>
      </c>
      <c r="AE30" s="3">
        <f t="shared" si="13"/>
        <v>47.68513910606115</v>
      </c>
      <c r="AF30" s="3">
        <f t="shared" si="13"/>
        <v>36.74410570476288</v>
      </c>
      <c r="AG30" s="3">
        <f t="shared" si="13"/>
        <v>45.84163117783421</v>
      </c>
      <c r="AH30" s="3">
        <f t="shared" si="13"/>
        <v>36.20089413457897</v>
      </c>
      <c r="AI30" s="3">
        <f aca="true" t="shared" si="16" ref="AI30:AI35">SUM(V30:W30)/2</f>
        <v>26.99385895173192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2</v>
      </c>
      <c r="N31" s="3">
        <f t="shared" si="14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3">
        <f t="shared" si="12"/>
        <v>0</v>
      </c>
      <c r="Y31" s="1" t="s">
        <v>2</v>
      </c>
      <c r="Z31" s="3">
        <f t="shared" si="15"/>
        <v>0</v>
      </c>
      <c r="AA31" s="3">
        <f t="shared" si="13"/>
        <v>0</v>
      </c>
      <c r="AB31" s="3">
        <f t="shared" si="13"/>
        <v>0</v>
      </c>
      <c r="AC31" s="3">
        <f t="shared" si="13"/>
        <v>0</v>
      </c>
      <c r="AD31" s="3">
        <f t="shared" si="13"/>
        <v>0</v>
      </c>
      <c r="AE31" s="3">
        <f t="shared" si="13"/>
        <v>0</v>
      </c>
      <c r="AF31" s="3">
        <f t="shared" si="13"/>
        <v>0</v>
      </c>
      <c r="AG31" s="3">
        <f t="shared" si="13"/>
        <v>0</v>
      </c>
      <c r="AH31" s="3">
        <f t="shared" si="13"/>
        <v>0</v>
      </c>
      <c r="AI31" s="3">
        <f t="shared" si="16"/>
        <v>0</v>
      </c>
    </row>
    <row r="32" spans="1:35" ht="13.5">
      <c r="A32" s="1" t="s">
        <v>13</v>
      </c>
      <c r="B32">
        <v>1</v>
      </c>
      <c r="C32">
        <v>1</v>
      </c>
      <c r="D32">
        <v>2</v>
      </c>
      <c r="E32">
        <v>6</v>
      </c>
      <c r="F32">
        <v>5</v>
      </c>
      <c r="G32">
        <v>5</v>
      </c>
      <c r="H32">
        <v>3</v>
      </c>
      <c r="I32">
        <v>1</v>
      </c>
      <c r="J32">
        <v>3</v>
      </c>
      <c r="K32">
        <v>2</v>
      </c>
      <c r="M32" s="1" t="s">
        <v>13</v>
      </c>
      <c r="N32" s="3">
        <f t="shared" si="14"/>
        <v>32.97065611605671</v>
      </c>
      <c r="O32" s="3">
        <f t="shared" si="12"/>
        <v>31.446540880503143</v>
      </c>
      <c r="P32" s="3">
        <f t="shared" si="12"/>
        <v>61.595318755774564</v>
      </c>
      <c r="Q32" s="3">
        <f t="shared" si="12"/>
        <v>179.47950942267423</v>
      </c>
      <c r="R32" s="3">
        <f t="shared" si="12"/>
        <v>145.7301078402798</v>
      </c>
      <c r="S32" s="3">
        <f t="shared" si="12"/>
        <v>142.85714285714286</v>
      </c>
      <c r="T32" s="3">
        <f t="shared" si="12"/>
        <v>83.42602892102336</v>
      </c>
      <c r="U32" s="3">
        <f t="shared" si="12"/>
        <v>27.307482250136534</v>
      </c>
      <c r="V32" s="3">
        <f t="shared" si="12"/>
        <v>81.87772925764192</v>
      </c>
      <c r="W32" s="3">
        <f t="shared" si="12"/>
        <v>53.39028296849973</v>
      </c>
      <c r="Y32" s="1" t="s">
        <v>13</v>
      </c>
      <c r="Z32" s="3">
        <f t="shared" si="15"/>
        <v>32.208598498279926</v>
      </c>
      <c r="AA32" s="3">
        <f t="shared" si="13"/>
        <v>42.00417191744481</v>
      </c>
      <c r="AB32" s="3">
        <f t="shared" si="13"/>
        <v>90.84045635298396</v>
      </c>
      <c r="AC32" s="3">
        <f t="shared" si="13"/>
        <v>128.93497867290952</v>
      </c>
      <c r="AD32" s="3">
        <f t="shared" si="13"/>
        <v>156.02225337336563</v>
      </c>
      <c r="AE32" s="3">
        <f t="shared" si="13"/>
        <v>124.004426539482</v>
      </c>
      <c r="AF32" s="3">
        <f t="shared" si="13"/>
        <v>84.53021800943425</v>
      </c>
      <c r="AG32" s="3">
        <f t="shared" si="13"/>
        <v>64.2037468096006</v>
      </c>
      <c r="AH32" s="3">
        <f t="shared" si="13"/>
        <v>54.191831492092724</v>
      </c>
      <c r="AI32" s="3">
        <f t="shared" si="16"/>
        <v>67.63400611307082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3</v>
      </c>
      <c r="M33" s="1" t="s">
        <v>3</v>
      </c>
      <c r="N33" s="3">
        <f t="shared" si="14"/>
        <v>0</v>
      </c>
      <c r="O33" s="3">
        <f t="shared" si="12"/>
        <v>0</v>
      </c>
      <c r="P33" s="3">
        <f t="shared" si="12"/>
        <v>0</v>
      </c>
      <c r="Q33" s="3">
        <f t="shared" si="12"/>
        <v>0</v>
      </c>
      <c r="R33" s="3">
        <f t="shared" si="12"/>
        <v>29.146021568055964</v>
      </c>
      <c r="S33" s="3">
        <f t="shared" si="12"/>
        <v>0</v>
      </c>
      <c r="T33" s="3">
        <f t="shared" si="12"/>
        <v>27.808676307007786</v>
      </c>
      <c r="U33" s="3">
        <f t="shared" si="12"/>
        <v>0</v>
      </c>
      <c r="V33" s="3">
        <f t="shared" si="12"/>
        <v>27.292576419213972</v>
      </c>
      <c r="W33" s="3">
        <f t="shared" si="12"/>
        <v>80.08542445274959</v>
      </c>
      <c r="Y33" s="1" t="s">
        <v>3</v>
      </c>
      <c r="Z33" s="3">
        <f t="shared" si="15"/>
        <v>0</v>
      </c>
      <c r="AA33" s="3">
        <f t="shared" si="13"/>
        <v>0</v>
      </c>
      <c r="AB33" s="3">
        <f t="shared" si="13"/>
        <v>0</v>
      </c>
      <c r="AC33" s="3">
        <f t="shared" si="13"/>
        <v>9.715340522685322</v>
      </c>
      <c r="AD33" s="3">
        <f t="shared" si="13"/>
        <v>9.715340522685322</v>
      </c>
      <c r="AE33" s="3">
        <f t="shared" si="13"/>
        <v>18.984899291687917</v>
      </c>
      <c r="AF33" s="3">
        <f t="shared" si="13"/>
        <v>9.269558769002595</v>
      </c>
      <c r="AG33" s="3">
        <f t="shared" si="13"/>
        <v>18.36708424207392</v>
      </c>
      <c r="AH33" s="3">
        <f t="shared" si="13"/>
        <v>35.79266695732119</v>
      </c>
      <c r="AI33" s="3">
        <f t="shared" si="16"/>
        <v>53.68900043598178</v>
      </c>
    </row>
    <row r="34" spans="1:35" ht="13.5">
      <c r="A34" s="1" t="s">
        <v>14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14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29.91325157044571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14</v>
      </c>
      <c r="Z34" s="3">
        <f t="shared" si="15"/>
        <v>0</v>
      </c>
      <c r="AA34" s="3">
        <f t="shared" si="13"/>
        <v>0</v>
      </c>
      <c r="AB34" s="3">
        <f t="shared" si="13"/>
        <v>9.971083856815236</v>
      </c>
      <c r="AC34" s="3">
        <f t="shared" si="13"/>
        <v>9.971083856815236</v>
      </c>
      <c r="AD34" s="3">
        <f t="shared" si="13"/>
        <v>9.971083856815236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4</v>
      </c>
      <c r="B35">
        <v>3</v>
      </c>
      <c r="C35">
        <v>6</v>
      </c>
      <c r="D35">
        <v>4</v>
      </c>
      <c r="E35">
        <v>12</v>
      </c>
      <c r="F35">
        <v>12</v>
      </c>
      <c r="G35">
        <v>8</v>
      </c>
      <c r="H35">
        <v>9</v>
      </c>
      <c r="I35">
        <v>5</v>
      </c>
      <c r="J35">
        <v>6</v>
      </c>
      <c r="K35">
        <v>12</v>
      </c>
      <c r="M35" t="s">
        <v>22</v>
      </c>
      <c r="N35" s="3">
        <f t="shared" si="14"/>
        <v>98.91196834817012</v>
      </c>
      <c r="O35" s="3">
        <f t="shared" si="12"/>
        <v>188.67924528301887</v>
      </c>
      <c r="P35" s="3">
        <f t="shared" si="12"/>
        <v>123.19063751154913</v>
      </c>
      <c r="Q35" s="3">
        <f t="shared" si="12"/>
        <v>358.95901884534845</v>
      </c>
      <c r="R35" s="3">
        <f t="shared" si="12"/>
        <v>349.75225881667154</v>
      </c>
      <c r="S35" s="3">
        <f t="shared" si="12"/>
        <v>228.57142857142858</v>
      </c>
      <c r="T35" s="3">
        <f t="shared" si="12"/>
        <v>250.2780867630701</v>
      </c>
      <c r="U35" s="3">
        <f t="shared" si="12"/>
        <v>136.53741125068268</v>
      </c>
      <c r="V35" s="3">
        <f t="shared" si="12"/>
        <v>163.75545851528383</v>
      </c>
      <c r="W35" s="3">
        <f t="shared" si="12"/>
        <v>320.34169781099837</v>
      </c>
      <c r="Y35" t="s">
        <v>22</v>
      </c>
      <c r="Z35" s="3">
        <f t="shared" si="15"/>
        <v>143.7956068155945</v>
      </c>
      <c r="AA35" s="3">
        <f t="shared" si="13"/>
        <v>136.92728371424604</v>
      </c>
      <c r="AB35" s="3">
        <f t="shared" si="13"/>
        <v>223.60963387997217</v>
      </c>
      <c r="AC35" s="3">
        <f t="shared" si="13"/>
        <v>277.3006383911897</v>
      </c>
      <c r="AD35" s="3">
        <f t="shared" si="13"/>
        <v>312.4275687444828</v>
      </c>
      <c r="AE35" s="3">
        <f t="shared" si="13"/>
        <v>276.2005913837234</v>
      </c>
      <c r="AF35" s="3">
        <f t="shared" si="13"/>
        <v>205.12897552839377</v>
      </c>
      <c r="AG35" s="3">
        <f t="shared" si="13"/>
        <v>183.52365217634554</v>
      </c>
      <c r="AH35" s="3">
        <f t="shared" si="13"/>
        <v>206.87818919232163</v>
      </c>
      <c r="AI35" s="3">
        <f t="shared" si="16"/>
        <v>242.0485781631411</v>
      </c>
    </row>
    <row r="36" spans="2:35" ht="12.75">
      <c r="B36">
        <f>Census_Pop_Ests!B8</f>
        <v>3033</v>
      </c>
      <c r="C36">
        <f>Census_Pop_Ests!C8</f>
        <v>3180</v>
      </c>
      <c r="D36">
        <f>Census_Pop_Ests!D8</f>
        <v>3247</v>
      </c>
      <c r="E36">
        <f>Census_Pop_Ests!E8</f>
        <v>3343</v>
      </c>
      <c r="F36">
        <f>Census_Pop_Ests!F8</f>
        <v>3431</v>
      </c>
      <c r="G36">
        <f>Census_Pop_Ests!G8</f>
        <v>3500</v>
      </c>
      <c r="H36">
        <f>Census_Pop_Ests!H8</f>
        <v>3596</v>
      </c>
      <c r="I36">
        <f>Census_Pop_Ests!I8</f>
        <v>3662</v>
      </c>
      <c r="J36">
        <f>Census_Pop_Ests!J8</f>
        <v>3664</v>
      </c>
      <c r="K36">
        <f>Census_Pop_Ests!K8</f>
        <v>3746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23</v>
      </c>
      <c r="M37" t="s">
        <v>24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24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0</v>
      </c>
      <c r="R38" s="3">
        <f t="shared" si="17"/>
        <v>0</v>
      </c>
      <c r="S38" s="3">
        <f t="shared" si="17"/>
        <v>0</v>
      </c>
      <c r="T38" s="3">
        <f t="shared" si="17"/>
        <v>5.0052555182942084</v>
      </c>
      <c r="U38" s="3">
        <f t="shared" si="17"/>
        <v>0</v>
      </c>
      <c r="V38" s="3">
        <f t="shared" si="17"/>
        <v>0</v>
      </c>
      <c r="W38" s="3">
        <f t="shared" si="17"/>
        <v>0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0</v>
      </c>
      <c r="AC38" s="3">
        <f t="shared" si="18"/>
        <v>0</v>
      </c>
      <c r="AD38" s="3">
        <f t="shared" si="18"/>
        <v>0</v>
      </c>
      <c r="AE38" s="3">
        <f t="shared" si="18"/>
        <v>1.6684185060980694</v>
      </c>
      <c r="AF38" s="3">
        <f t="shared" si="18"/>
        <v>1.6684185060980694</v>
      </c>
      <c r="AG38" s="3">
        <f t="shared" si="18"/>
        <v>1.6684185060980694</v>
      </c>
      <c r="AH38" s="3">
        <f t="shared" si="18"/>
        <v>0</v>
      </c>
      <c r="AI38" s="3">
        <f>SUM(V38:W38)/2</f>
        <v>0</v>
      </c>
    </row>
    <row r="39" spans="1:35" ht="13.5">
      <c r="A39" s="1" t="s">
        <v>12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M39" s="1" t="s">
        <v>12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3">
        <f t="shared" si="17"/>
        <v>0</v>
      </c>
      <c r="S39" s="3">
        <f t="shared" si="17"/>
        <v>0</v>
      </c>
      <c r="T39" s="3">
        <f t="shared" si="17"/>
        <v>0</v>
      </c>
      <c r="U39" s="3">
        <f t="shared" si="17"/>
        <v>4.7714476572192</v>
      </c>
      <c r="V39" s="3">
        <f t="shared" si="17"/>
        <v>0</v>
      </c>
      <c r="W39" s="3">
        <f t="shared" si="17"/>
        <v>4.378283712784588</v>
      </c>
      <c r="Y39" s="1" t="s">
        <v>12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0</v>
      </c>
      <c r="AC39" s="3">
        <f t="shared" si="18"/>
        <v>0</v>
      </c>
      <c r="AD39" s="3">
        <f t="shared" si="18"/>
        <v>0</v>
      </c>
      <c r="AE39" s="3">
        <f t="shared" si="18"/>
        <v>0</v>
      </c>
      <c r="AF39" s="3">
        <f t="shared" si="18"/>
        <v>1.5904825524064001</v>
      </c>
      <c r="AG39" s="3">
        <f t="shared" si="18"/>
        <v>1.5904825524064001</v>
      </c>
      <c r="AH39" s="3">
        <f t="shared" si="18"/>
        <v>3.0499104566679294</v>
      </c>
      <c r="AI39" s="3">
        <f aca="true" t="shared" si="21" ref="AI39:AI44">SUM(V39:W39)/2</f>
        <v>2.189141856392294</v>
      </c>
    </row>
    <row r="40" spans="1:35" ht="13.5">
      <c r="A40" s="1" t="s">
        <v>2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M40" s="1" t="s">
        <v>2</v>
      </c>
      <c r="N40" s="3">
        <f t="shared" si="19"/>
        <v>0</v>
      </c>
      <c r="O40" s="3">
        <f t="shared" si="17"/>
        <v>6.709158000670916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0</v>
      </c>
      <c r="T40" s="3">
        <f t="shared" si="17"/>
        <v>0</v>
      </c>
      <c r="U40" s="3">
        <f t="shared" si="17"/>
        <v>0</v>
      </c>
      <c r="V40" s="3">
        <f t="shared" si="17"/>
        <v>0</v>
      </c>
      <c r="W40" s="3">
        <f t="shared" si="17"/>
        <v>4.378283712784588</v>
      </c>
      <c r="Y40" s="1" t="s">
        <v>2</v>
      </c>
      <c r="Z40" s="3">
        <f t="shared" si="20"/>
        <v>3.354579000335458</v>
      </c>
      <c r="AA40" s="3">
        <f t="shared" si="18"/>
        <v>2.236386000223639</v>
      </c>
      <c r="AB40" s="3">
        <f t="shared" si="18"/>
        <v>2.236386000223639</v>
      </c>
      <c r="AC40" s="3">
        <f t="shared" si="18"/>
        <v>0</v>
      </c>
      <c r="AD40" s="3">
        <f t="shared" si="18"/>
        <v>0</v>
      </c>
      <c r="AE40" s="3">
        <f t="shared" si="18"/>
        <v>0</v>
      </c>
      <c r="AF40" s="3">
        <f t="shared" si="18"/>
        <v>0</v>
      </c>
      <c r="AG40" s="3">
        <f t="shared" si="18"/>
        <v>0</v>
      </c>
      <c r="AH40" s="3">
        <f t="shared" si="18"/>
        <v>1.4594279042615295</v>
      </c>
      <c r="AI40" s="3">
        <f t="shared" si="21"/>
        <v>2.189141856392294</v>
      </c>
    </row>
    <row r="41" spans="1:35" ht="13.5">
      <c r="A41" s="1" t="s">
        <v>13</v>
      </c>
      <c r="B41">
        <v>0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M41" s="1" t="s">
        <v>13</v>
      </c>
      <c r="N41" s="3">
        <f t="shared" si="19"/>
        <v>0</v>
      </c>
      <c r="O41" s="3">
        <f t="shared" si="17"/>
        <v>0</v>
      </c>
      <c r="P41" s="3">
        <f t="shared" si="17"/>
        <v>6.260956674179814</v>
      </c>
      <c r="Q41" s="3">
        <f t="shared" si="17"/>
        <v>0</v>
      </c>
      <c r="R41" s="3">
        <f t="shared" si="17"/>
        <v>0</v>
      </c>
      <c r="S41" s="3">
        <f t="shared" si="17"/>
        <v>5.226025607525477</v>
      </c>
      <c r="T41" s="3">
        <f t="shared" si="17"/>
        <v>0</v>
      </c>
      <c r="U41" s="3">
        <f t="shared" si="17"/>
        <v>0</v>
      </c>
      <c r="V41" s="3">
        <f t="shared" si="17"/>
        <v>0</v>
      </c>
      <c r="W41" s="3">
        <f t="shared" si="17"/>
        <v>0</v>
      </c>
      <c r="Y41" s="1" t="s">
        <v>13</v>
      </c>
      <c r="Z41" s="3">
        <f t="shared" si="20"/>
        <v>0</v>
      </c>
      <c r="AA41" s="3">
        <f t="shared" si="18"/>
        <v>2.086985558059938</v>
      </c>
      <c r="AB41" s="3">
        <f t="shared" si="18"/>
        <v>2.086985558059938</v>
      </c>
      <c r="AC41" s="3">
        <f t="shared" si="18"/>
        <v>2.086985558059938</v>
      </c>
      <c r="AD41" s="3">
        <f t="shared" si="18"/>
        <v>1.7420085358418256</v>
      </c>
      <c r="AE41" s="3">
        <f t="shared" si="18"/>
        <v>1.7420085358418256</v>
      </c>
      <c r="AF41" s="3">
        <f t="shared" si="18"/>
        <v>1.7420085358418256</v>
      </c>
      <c r="AG41" s="3">
        <f t="shared" si="18"/>
        <v>0</v>
      </c>
      <c r="AH41" s="3">
        <f t="shared" si="18"/>
        <v>0</v>
      </c>
      <c r="AI41" s="3">
        <f t="shared" si="21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0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11.022320198401763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0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3.674106732800588</v>
      </c>
      <c r="AD42" s="3">
        <f t="shared" si="18"/>
        <v>3.674106732800588</v>
      </c>
      <c r="AE42" s="3">
        <f t="shared" si="18"/>
        <v>3.674106732800588</v>
      </c>
      <c r="AF42" s="3">
        <f t="shared" si="18"/>
        <v>0</v>
      </c>
      <c r="AG42" s="3">
        <f t="shared" si="18"/>
        <v>0</v>
      </c>
      <c r="AH42" s="3">
        <f t="shared" si="18"/>
        <v>0</v>
      </c>
      <c r="AI42" s="3">
        <f t="shared" si="21"/>
        <v>0</v>
      </c>
    </row>
    <row r="43" spans="1:35" ht="13.5">
      <c r="A43" s="1" t="s">
        <v>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14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14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4</v>
      </c>
      <c r="B44">
        <v>0</v>
      </c>
      <c r="C44">
        <v>1</v>
      </c>
      <c r="D44">
        <v>1</v>
      </c>
      <c r="E44">
        <v>0</v>
      </c>
      <c r="F44">
        <v>2</v>
      </c>
      <c r="G44">
        <v>1</v>
      </c>
      <c r="H44">
        <v>1</v>
      </c>
      <c r="I44">
        <v>1</v>
      </c>
      <c r="J44">
        <v>0</v>
      </c>
      <c r="K44">
        <v>2</v>
      </c>
      <c r="M44" t="s">
        <v>25</v>
      </c>
      <c r="N44" s="3">
        <f t="shared" si="19"/>
        <v>0</v>
      </c>
      <c r="O44" s="3">
        <f t="shared" si="17"/>
        <v>6.709158000670916</v>
      </c>
      <c r="P44" s="3">
        <f t="shared" si="17"/>
        <v>6.260956674179814</v>
      </c>
      <c r="Q44" s="3">
        <f t="shared" si="17"/>
        <v>0</v>
      </c>
      <c r="R44" s="3">
        <f t="shared" si="17"/>
        <v>11.022320198401763</v>
      </c>
      <c r="S44" s="3">
        <f t="shared" si="17"/>
        <v>5.226025607525477</v>
      </c>
      <c r="T44" s="3">
        <f t="shared" si="17"/>
        <v>5.0052555182942084</v>
      </c>
      <c r="U44" s="3">
        <f t="shared" si="17"/>
        <v>4.7714476572192</v>
      </c>
      <c r="V44" s="3">
        <f t="shared" si="17"/>
        <v>0</v>
      </c>
      <c r="W44" s="3">
        <f t="shared" si="17"/>
        <v>8.756567425569177</v>
      </c>
      <c r="Y44" t="s">
        <v>25</v>
      </c>
      <c r="Z44" s="3">
        <f t="shared" si="20"/>
        <v>3.354579000335458</v>
      </c>
      <c r="AA44" s="3">
        <f t="shared" si="18"/>
        <v>4.3233715582835766</v>
      </c>
      <c r="AB44" s="3">
        <f t="shared" si="18"/>
        <v>4.3233715582835766</v>
      </c>
      <c r="AC44" s="3">
        <f t="shared" si="18"/>
        <v>5.7610922908605255</v>
      </c>
      <c r="AD44" s="3">
        <f t="shared" si="18"/>
        <v>5.416115268642414</v>
      </c>
      <c r="AE44" s="3">
        <f t="shared" si="18"/>
        <v>7.084533774740483</v>
      </c>
      <c r="AF44" s="3">
        <f t="shared" si="18"/>
        <v>5.000909594346295</v>
      </c>
      <c r="AG44" s="3">
        <f t="shared" si="18"/>
        <v>3.258901058504469</v>
      </c>
      <c r="AH44" s="3">
        <f t="shared" si="18"/>
        <v>4.509338360929459</v>
      </c>
      <c r="AI44" s="3">
        <f t="shared" si="21"/>
        <v>4.378283712784588</v>
      </c>
    </row>
    <row r="45" spans="2:23" ht="12.75">
      <c r="B45">
        <f>Census_Pop_Ests!B9</f>
        <v>14030</v>
      </c>
      <c r="C45">
        <f>Census_Pop_Ests!C9</f>
        <v>14905</v>
      </c>
      <c r="D45">
        <f>Census_Pop_Ests!D9</f>
        <v>15972</v>
      </c>
      <c r="E45">
        <f>Census_Pop_Ests!E9</f>
        <v>17160</v>
      </c>
      <c r="F45">
        <f>Census_Pop_Ests!F9</f>
        <v>18145</v>
      </c>
      <c r="G45">
        <f>Census_Pop_Ests!G9</f>
        <v>19135</v>
      </c>
      <c r="H45">
        <f>Census_Pop_Ests!H9</f>
        <v>19979</v>
      </c>
      <c r="I45">
        <f>Census_Pop_Ests!I9</f>
        <v>20958</v>
      </c>
      <c r="J45">
        <f>Census_Pop_Ests!J9</f>
        <v>21714</v>
      </c>
      <c r="K45">
        <f>Census_Pop_Ests!K9</f>
        <v>22840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13.5">
      <c r="A50" s="1"/>
    </row>
    <row r="51" ht="13.5">
      <c r="A51" s="1" t="s">
        <v>8</v>
      </c>
    </row>
    <row r="54" ht="12.75">
      <c r="A54" t="s">
        <v>26</v>
      </c>
    </row>
    <row r="57" ht="12.75">
      <c r="A57" t="s">
        <v>27</v>
      </c>
    </row>
    <row r="58" ht="13.5">
      <c r="A58" s="1" t="s">
        <v>28</v>
      </c>
    </row>
    <row r="59" ht="13.5">
      <c r="A59" s="1" t="s">
        <v>29</v>
      </c>
    </row>
    <row r="60" ht="13.5">
      <c r="A60" s="1"/>
    </row>
    <row r="61" ht="13.5">
      <c r="A61" s="1" t="s">
        <v>30</v>
      </c>
    </row>
    <row r="62" ht="13.5">
      <c r="A62" s="1" t="s">
        <v>31</v>
      </c>
    </row>
    <row r="63" ht="13.5">
      <c r="A63" s="1" t="s">
        <v>32</v>
      </c>
    </row>
    <row r="64" ht="13.5">
      <c r="A64" s="1" t="s">
        <v>33</v>
      </c>
    </row>
    <row r="65" ht="13.5">
      <c r="A65" s="1" t="s">
        <v>34</v>
      </c>
    </row>
    <row r="66" ht="13.5">
      <c r="A66" s="1" t="s">
        <v>35</v>
      </c>
    </row>
    <row r="67" ht="13.5">
      <c r="A67" s="1" t="s">
        <v>36</v>
      </c>
    </row>
    <row r="68" ht="13.5">
      <c r="A68" s="1" t="s">
        <v>37</v>
      </c>
    </row>
    <row r="69" ht="13.5">
      <c r="A69" s="1" t="s">
        <v>38</v>
      </c>
    </row>
    <row r="70" ht="13.5">
      <c r="A70" s="1" t="s">
        <v>39</v>
      </c>
    </row>
    <row r="71" ht="13.5">
      <c r="A71" s="1" t="s">
        <v>40</v>
      </c>
    </row>
    <row r="72" ht="13.5">
      <c r="A72" s="1" t="s">
        <v>41</v>
      </c>
    </row>
    <row r="73" ht="13.5">
      <c r="A73" s="1" t="s">
        <v>42</v>
      </c>
    </row>
    <row r="74" ht="13.5">
      <c r="A74" s="1" t="s">
        <v>30</v>
      </c>
    </row>
    <row r="75" ht="13.5">
      <c r="A75" s="1"/>
    </row>
    <row r="76" ht="13.5">
      <c r="A76" s="1" t="s">
        <v>30</v>
      </c>
    </row>
    <row r="77" ht="13.5">
      <c r="A77" s="1" t="s">
        <v>31</v>
      </c>
    </row>
    <row r="78" ht="13.5">
      <c r="A78" s="1" t="s">
        <v>43</v>
      </c>
    </row>
    <row r="79" ht="13.5">
      <c r="A79" s="1" t="s">
        <v>33</v>
      </c>
    </row>
    <row r="80" ht="13.5">
      <c r="A80" s="1" t="s">
        <v>34</v>
      </c>
    </row>
    <row r="81" ht="13.5">
      <c r="A81" s="1" t="s">
        <v>44</v>
      </c>
    </row>
    <row r="82" ht="13.5">
      <c r="A82" s="1" t="s">
        <v>45</v>
      </c>
    </row>
    <row r="83" ht="13.5">
      <c r="A83" s="1" t="s">
        <v>46</v>
      </c>
    </row>
    <row r="84" ht="13.5">
      <c r="A84" s="1" t="s">
        <v>47</v>
      </c>
    </row>
    <row r="85" ht="13.5">
      <c r="A85" s="1" t="s">
        <v>48</v>
      </c>
    </row>
    <row r="86" ht="13.5">
      <c r="A86" s="1" t="s">
        <v>49</v>
      </c>
    </row>
    <row r="87" ht="13.5">
      <c r="A87" s="1" t="s">
        <v>41</v>
      </c>
    </row>
    <row r="88" ht="13.5">
      <c r="A88" s="1" t="s">
        <v>50</v>
      </c>
    </row>
    <row r="89" ht="13.5">
      <c r="A89" s="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L23" sqref="L23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15</v>
      </c>
      <c r="B2" s="4">
        <f>B14-B23</f>
        <v>1033560</v>
      </c>
      <c r="C2" s="4">
        <f aca="true" t="shared" si="0" ref="C2:K2">C14-C23</f>
        <v>1051026</v>
      </c>
      <c r="D2" s="4">
        <f t="shared" si="0"/>
        <v>1067282</v>
      </c>
      <c r="E2" s="4">
        <f t="shared" si="0"/>
        <v>1082774</v>
      </c>
      <c r="F2" s="4">
        <f t="shared" si="0"/>
        <v>1095711</v>
      </c>
      <c r="G2" s="4">
        <f t="shared" si="0"/>
        <v>1108145</v>
      </c>
      <c r="H2" s="4">
        <f t="shared" si="0"/>
        <v>1119488</v>
      </c>
      <c r="I2" s="4">
        <f t="shared" si="0"/>
        <v>1129391</v>
      </c>
      <c r="J2" s="4">
        <f t="shared" si="0"/>
        <v>1135114</v>
      </c>
      <c r="K2" s="4">
        <f t="shared" si="0"/>
        <v>1142301</v>
      </c>
    </row>
    <row r="3" spans="1:11" ht="12.75">
      <c r="A3" s="4" t="s">
        <v>16</v>
      </c>
      <c r="B3" s="4">
        <f aca="true" t="shared" si="1" ref="B3:K4">B15-B24</f>
        <v>40255</v>
      </c>
      <c r="C3" s="4">
        <f t="shared" si="1"/>
        <v>42099</v>
      </c>
      <c r="D3" s="4">
        <f t="shared" si="1"/>
        <v>44046</v>
      </c>
      <c r="E3" s="4">
        <f t="shared" si="1"/>
        <v>46069</v>
      </c>
      <c r="F3" s="4">
        <f t="shared" si="1"/>
        <v>48141</v>
      </c>
      <c r="G3" s="4">
        <f t="shared" si="1"/>
        <v>50146</v>
      </c>
      <c r="H3" s="4">
        <f t="shared" si="1"/>
        <v>52131</v>
      </c>
      <c r="I3" s="4">
        <f t="shared" si="1"/>
        <v>53462</v>
      </c>
      <c r="J3" s="4">
        <f t="shared" si="1"/>
        <v>54368</v>
      </c>
      <c r="K3" s="4">
        <f t="shared" si="1"/>
        <v>55600</v>
      </c>
    </row>
    <row r="4" spans="1:11" ht="12.75">
      <c r="A4" s="4" t="s">
        <v>17</v>
      </c>
      <c r="B4" s="4">
        <f t="shared" si="1"/>
        <v>27906</v>
      </c>
      <c r="C4" s="4">
        <f t="shared" si="1"/>
        <v>29415</v>
      </c>
      <c r="D4" s="4">
        <f t="shared" si="1"/>
        <v>30932</v>
      </c>
      <c r="E4" s="4">
        <f t="shared" si="1"/>
        <v>32704</v>
      </c>
      <c r="F4" s="4">
        <f t="shared" si="1"/>
        <v>34903</v>
      </c>
      <c r="G4" s="4">
        <f t="shared" si="1"/>
        <v>36985</v>
      </c>
      <c r="H4" s="4">
        <f t="shared" si="1"/>
        <v>38926</v>
      </c>
      <c r="I4" s="4">
        <f t="shared" si="1"/>
        <v>41220</v>
      </c>
      <c r="J4" s="4">
        <f t="shared" si="1"/>
        <v>43485</v>
      </c>
      <c r="K4" s="4">
        <f t="shared" si="1"/>
        <v>45731</v>
      </c>
    </row>
    <row r="5" spans="1:11" ht="12.75">
      <c r="A5" s="4" t="s">
        <v>18</v>
      </c>
      <c r="B5" s="4" t="s">
        <v>51</v>
      </c>
      <c r="C5" t="s">
        <v>51</v>
      </c>
      <c r="D5" t="s">
        <v>51</v>
      </c>
      <c r="E5" t="s">
        <v>51</v>
      </c>
      <c r="F5" t="s">
        <v>51</v>
      </c>
      <c r="G5" t="s">
        <v>51</v>
      </c>
      <c r="H5" t="s">
        <v>51</v>
      </c>
      <c r="I5" t="s">
        <v>51</v>
      </c>
      <c r="J5" t="s">
        <v>51</v>
      </c>
      <c r="K5" t="s">
        <v>51</v>
      </c>
    </row>
    <row r="6" ht="13.5">
      <c r="A6" s="1"/>
    </row>
    <row r="7" ht="13.5">
      <c r="A7" s="1" t="s">
        <v>52</v>
      </c>
    </row>
    <row r="8" spans="1:11" ht="12.75">
      <c r="A8" t="s">
        <v>53</v>
      </c>
      <c r="B8">
        <f>B19-B29</f>
        <v>3033</v>
      </c>
      <c r="C8">
        <f aca="true" t="shared" si="2" ref="C8:K9">C19-C29</f>
        <v>3180</v>
      </c>
      <c r="D8">
        <f t="shared" si="2"/>
        <v>3247</v>
      </c>
      <c r="E8">
        <f t="shared" si="2"/>
        <v>3343</v>
      </c>
      <c r="F8">
        <f t="shared" si="2"/>
        <v>3431</v>
      </c>
      <c r="G8">
        <f t="shared" si="2"/>
        <v>3500</v>
      </c>
      <c r="H8">
        <f t="shared" si="2"/>
        <v>3596</v>
      </c>
      <c r="I8">
        <f t="shared" si="2"/>
        <v>3662</v>
      </c>
      <c r="J8">
        <f t="shared" si="2"/>
        <v>3664</v>
      </c>
      <c r="K8">
        <f t="shared" si="2"/>
        <v>3746</v>
      </c>
    </row>
    <row r="9" spans="1:11" ht="12.75">
      <c r="A9" t="s">
        <v>54</v>
      </c>
      <c r="B9">
        <f>B20-B30</f>
        <v>14030</v>
      </c>
      <c r="C9">
        <f t="shared" si="2"/>
        <v>14905</v>
      </c>
      <c r="D9">
        <f t="shared" si="2"/>
        <v>15972</v>
      </c>
      <c r="E9">
        <f t="shared" si="2"/>
        <v>17160</v>
      </c>
      <c r="F9">
        <f t="shared" si="2"/>
        <v>18145</v>
      </c>
      <c r="G9">
        <f t="shared" si="2"/>
        <v>19135</v>
      </c>
      <c r="H9">
        <f t="shared" si="2"/>
        <v>19979</v>
      </c>
      <c r="I9">
        <f t="shared" si="2"/>
        <v>20958</v>
      </c>
      <c r="J9">
        <f t="shared" si="2"/>
        <v>21714</v>
      </c>
      <c r="K9">
        <f t="shared" si="2"/>
        <v>22840</v>
      </c>
    </row>
    <row r="10" ht="13.5">
      <c r="A10" s="1"/>
    </row>
    <row r="11" ht="13.5">
      <c r="A11" s="1"/>
    </row>
    <row r="13" spans="1:11" ht="12.75">
      <c r="A13" s="5" t="s">
        <v>19</v>
      </c>
      <c r="B13">
        <v>1990</v>
      </c>
      <c r="C13">
        <v>1991</v>
      </c>
      <c r="D13">
        <v>1992</v>
      </c>
      <c r="E13">
        <v>1993</v>
      </c>
      <c r="F13">
        <v>1994</v>
      </c>
      <c r="G13">
        <v>1995</v>
      </c>
      <c r="H13">
        <v>1996</v>
      </c>
      <c r="I13">
        <v>1997</v>
      </c>
      <c r="J13">
        <v>1998</v>
      </c>
      <c r="K13">
        <v>1999</v>
      </c>
    </row>
    <row r="14" spans="1:11" ht="12.75">
      <c r="A14" s="4" t="s">
        <v>15</v>
      </c>
      <c r="B14" s="4">
        <v>1731417</v>
      </c>
      <c r="C14">
        <v>1742950</v>
      </c>
      <c r="D14">
        <v>1751971</v>
      </c>
      <c r="E14">
        <v>1756347</v>
      </c>
      <c r="F14">
        <v>1754986</v>
      </c>
      <c r="G14">
        <v>1754916</v>
      </c>
      <c r="H14">
        <v>1754134</v>
      </c>
      <c r="I14">
        <v>1751839</v>
      </c>
      <c r="J14">
        <v>1748140</v>
      </c>
      <c r="K14">
        <v>1745869</v>
      </c>
    </row>
    <row r="15" spans="1:11" ht="12.75">
      <c r="A15" s="4" t="s">
        <v>16</v>
      </c>
      <c r="B15" s="4">
        <v>234940</v>
      </c>
      <c r="C15">
        <v>240837</v>
      </c>
      <c r="D15">
        <v>246485</v>
      </c>
      <c r="E15">
        <v>251553</v>
      </c>
      <c r="F15">
        <v>256886</v>
      </c>
      <c r="G15">
        <v>261318</v>
      </c>
      <c r="H15">
        <v>266166</v>
      </c>
      <c r="I15">
        <v>268551</v>
      </c>
      <c r="J15">
        <v>270117</v>
      </c>
      <c r="K15">
        <v>273131</v>
      </c>
    </row>
    <row r="16" spans="1:11" ht="12.75">
      <c r="A16" s="4" t="s">
        <v>17</v>
      </c>
      <c r="B16" s="4">
        <v>72911</v>
      </c>
      <c r="C16">
        <v>75643</v>
      </c>
      <c r="D16">
        <v>78436</v>
      </c>
      <c r="E16">
        <v>81574</v>
      </c>
      <c r="F16">
        <v>85600</v>
      </c>
      <c r="G16">
        <v>89399</v>
      </c>
      <c r="H16">
        <v>92817</v>
      </c>
      <c r="I16">
        <v>97025</v>
      </c>
      <c r="J16">
        <v>101347</v>
      </c>
      <c r="K16">
        <v>105414</v>
      </c>
    </row>
    <row r="17" spans="1:8" ht="13.5">
      <c r="A17" s="1"/>
      <c r="H17" s="1"/>
    </row>
    <row r="18" spans="1:11" ht="13.5">
      <c r="A18" s="1" t="s">
        <v>52</v>
      </c>
      <c r="B18" s="1">
        <v>1990</v>
      </c>
      <c r="C18" s="1">
        <v>1991</v>
      </c>
      <c r="D18" s="1">
        <v>1992</v>
      </c>
      <c r="E18" s="1">
        <v>1993</v>
      </c>
      <c r="F18" s="1">
        <v>1994</v>
      </c>
      <c r="G18" s="1">
        <v>1995</v>
      </c>
      <c r="H18" s="1">
        <v>1996</v>
      </c>
      <c r="I18" s="1">
        <v>1997</v>
      </c>
      <c r="J18" s="1">
        <v>1998</v>
      </c>
      <c r="K18" s="1">
        <v>1999</v>
      </c>
    </row>
    <row r="19" spans="1:11" ht="12.75">
      <c r="A19" t="s">
        <v>53</v>
      </c>
      <c r="B19">
        <v>9367</v>
      </c>
      <c r="C19">
        <v>9548</v>
      </c>
      <c r="D19">
        <v>9557</v>
      </c>
      <c r="E19">
        <v>9619</v>
      </c>
      <c r="F19">
        <v>9647</v>
      </c>
      <c r="G19">
        <v>9626</v>
      </c>
      <c r="H19">
        <v>9675</v>
      </c>
      <c r="I19">
        <v>9681</v>
      </c>
      <c r="J19">
        <v>9612</v>
      </c>
      <c r="K19">
        <v>9659</v>
      </c>
    </row>
    <row r="20" spans="1:11" ht="12.75">
      <c r="A20" t="s">
        <v>54</v>
      </c>
      <c r="B20">
        <v>29110</v>
      </c>
      <c r="C20">
        <v>30485</v>
      </c>
      <c r="D20">
        <v>32258</v>
      </c>
      <c r="E20">
        <v>34092</v>
      </c>
      <c r="F20">
        <v>35541</v>
      </c>
      <c r="G20">
        <v>36969</v>
      </c>
      <c r="H20">
        <v>38191</v>
      </c>
      <c r="I20">
        <v>39532</v>
      </c>
      <c r="J20">
        <v>40665</v>
      </c>
      <c r="K20">
        <v>42393</v>
      </c>
    </row>
    <row r="21" ht="13.5">
      <c r="H21" s="1"/>
    </row>
    <row r="22" spans="1:11" ht="13.5">
      <c r="A22" s="6" t="s">
        <v>20</v>
      </c>
      <c r="B22" s="1">
        <v>1990</v>
      </c>
      <c r="C22" s="1">
        <v>1991</v>
      </c>
      <c r="D22" s="1">
        <v>1992</v>
      </c>
      <c r="E22" s="1">
        <v>1993</v>
      </c>
      <c r="F22" s="1">
        <v>1994</v>
      </c>
      <c r="G22" s="1">
        <v>1995</v>
      </c>
      <c r="H22" s="1">
        <v>1996</v>
      </c>
      <c r="I22" s="1">
        <v>1997</v>
      </c>
      <c r="J22" s="1">
        <v>1998</v>
      </c>
      <c r="K22" s="1">
        <v>1999</v>
      </c>
    </row>
    <row r="23" spans="1:11" ht="12.75">
      <c r="A23" s="4" t="s">
        <v>15</v>
      </c>
      <c r="B23" s="4">
        <v>697857</v>
      </c>
      <c r="C23">
        <v>691924</v>
      </c>
      <c r="D23">
        <v>684689</v>
      </c>
      <c r="E23">
        <v>673573</v>
      </c>
      <c r="F23">
        <v>659275</v>
      </c>
      <c r="G23">
        <v>646771</v>
      </c>
      <c r="H23">
        <v>634646</v>
      </c>
      <c r="I23">
        <v>622448</v>
      </c>
      <c r="J23">
        <v>613026</v>
      </c>
      <c r="K23">
        <v>603568</v>
      </c>
    </row>
    <row r="24" spans="1:11" ht="12.75">
      <c r="A24" s="4" t="s">
        <v>16</v>
      </c>
      <c r="B24" s="4">
        <v>194685</v>
      </c>
      <c r="C24">
        <v>198738</v>
      </c>
      <c r="D24">
        <v>202439</v>
      </c>
      <c r="E24">
        <v>205484</v>
      </c>
      <c r="F24">
        <v>208745</v>
      </c>
      <c r="G24">
        <v>211172</v>
      </c>
      <c r="H24">
        <v>214035</v>
      </c>
      <c r="I24">
        <v>215089</v>
      </c>
      <c r="J24">
        <v>215749</v>
      </c>
      <c r="K24">
        <v>217531</v>
      </c>
    </row>
    <row r="25" spans="1:11" ht="12.75">
      <c r="A25" s="4" t="s">
        <v>17</v>
      </c>
      <c r="B25" s="4">
        <v>45005</v>
      </c>
      <c r="C25">
        <v>46228</v>
      </c>
      <c r="D25">
        <v>47504</v>
      </c>
      <c r="E25">
        <v>48870</v>
      </c>
      <c r="F25">
        <v>50697</v>
      </c>
      <c r="G25">
        <v>52414</v>
      </c>
      <c r="H25">
        <v>53891</v>
      </c>
      <c r="I25">
        <v>55805</v>
      </c>
      <c r="J25">
        <v>57862</v>
      </c>
      <c r="K25">
        <v>59683</v>
      </c>
    </row>
    <row r="26" spans="1:11" ht="12.75">
      <c r="A26" s="4" t="s">
        <v>18</v>
      </c>
      <c r="B26" s="4">
        <v>21414</v>
      </c>
      <c r="C26">
        <v>21948</v>
      </c>
      <c r="D26">
        <v>22596</v>
      </c>
      <c r="E26">
        <v>23208</v>
      </c>
      <c r="F26">
        <v>23612</v>
      </c>
      <c r="G26">
        <v>23960</v>
      </c>
      <c r="H26">
        <v>24291</v>
      </c>
      <c r="I26">
        <v>24593</v>
      </c>
      <c r="J26">
        <v>24899</v>
      </c>
      <c r="K26">
        <v>25466</v>
      </c>
    </row>
    <row r="27" ht="13.5">
      <c r="A27" s="1"/>
    </row>
    <row r="28" spans="1:11" ht="13.5">
      <c r="A28" s="1" t="s">
        <v>52</v>
      </c>
      <c r="B28" s="1">
        <v>1990</v>
      </c>
      <c r="C28" s="1">
        <v>1991</v>
      </c>
      <c r="D28" s="1">
        <v>1992</v>
      </c>
      <c r="E28" s="1">
        <v>1993</v>
      </c>
      <c r="F28" s="1">
        <v>1994</v>
      </c>
      <c r="G28" s="1">
        <v>1995</v>
      </c>
      <c r="H28" s="1">
        <v>1996</v>
      </c>
      <c r="I28" s="1">
        <v>1997</v>
      </c>
      <c r="J28" s="1">
        <v>1998</v>
      </c>
      <c r="K28" s="1">
        <v>1999</v>
      </c>
    </row>
    <row r="29" spans="1:11" ht="12.75">
      <c r="A29" t="s">
        <v>53</v>
      </c>
      <c r="B29" s="4">
        <v>6334</v>
      </c>
      <c r="C29">
        <v>6368</v>
      </c>
      <c r="D29">
        <v>6310</v>
      </c>
      <c r="E29">
        <v>6276</v>
      </c>
      <c r="F29">
        <v>6216</v>
      </c>
      <c r="G29">
        <v>6126</v>
      </c>
      <c r="H29">
        <v>6079</v>
      </c>
      <c r="I29">
        <v>6019</v>
      </c>
      <c r="J29">
        <v>5948</v>
      </c>
      <c r="K29">
        <v>5913</v>
      </c>
    </row>
    <row r="30" spans="1:11" ht="12.75">
      <c r="A30" t="s">
        <v>54</v>
      </c>
      <c r="B30" s="4">
        <v>15080</v>
      </c>
      <c r="C30">
        <v>15580</v>
      </c>
      <c r="D30">
        <v>16286</v>
      </c>
      <c r="E30">
        <v>16932</v>
      </c>
      <c r="F30">
        <v>17396</v>
      </c>
      <c r="G30">
        <v>17834</v>
      </c>
      <c r="H30">
        <v>18212</v>
      </c>
      <c r="I30">
        <v>18574</v>
      </c>
      <c r="J30">
        <v>18951</v>
      </c>
      <c r="K30">
        <v>19553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2001-10-25T17:55:52Z</dcterms:modified>
  <cp:category/>
  <cp:version/>
  <cp:contentType/>
  <cp:contentStatus/>
</cp:coreProperties>
</file>