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firstSheet="7" activeTab="9"/>
  </bookViews>
  <sheets>
    <sheet name="Dane 1999 " sheetId="1" state="hidden" r:id="rId1"/>
    <sheet name="Information" sheetId="2" r:id="rId2"/>
    <sheet name="Dane all" sheetId="3" r:id="rId3"/>
    <sheet name="Dane newsent" sheetId="4" r:id="rId4"/>
    <sheet name="Dane notnew" sheetId="5" r:id="rId5"/>
    <sheet name="Mke  all" sheetId="6" r:id="rId6"/>
    <sheet name="Mke  new sent" sheetId="7" r:id="rId7"/>
    <sheet name="Mke not new" sheetId="8" r:id="rId8"/>
    <sheet name="Compare Dane Mke" sheetId="9" r:id="rId9"/>
    <sheet name="Comp Dane Mke New" sheetId="10" r:id="rId10"/>
    <sheet name="Sheet10" sheetId="11" r:id="rId11"/>
  </sheets>
  <definedNames>
    <definedName name="_xlnm.Print_Area" localSheetId="3">'Dane newsent'!$A$1:$K$32</definedName>
    <definedName name="_xlnm.Print_Area" localSheetId="4">'Dane notnew'!$A$1:$L$29</definedName>
    <definedName name="_xlnm.Print_Area" localSheetId="6">'Mke  new sent'!$A$1:$L$29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<sst xmlns="http://schemas.openxmlformats.org/spreadsheetml/2006/main" count="613" uniqueCount="73">
  <si>
    <t>General Offense</t>
  </si>
  <si>
    <t>raceBW</t>
  </si>
  <si>
    <t xml:space="preserve">         </t>
  </si>
  <si>
    <t>Category</t>
  </si>
  <si>
    <t>white</t>
  </si>
  <si>
    <t>black</t>
  </si>
  <si>
    <t>allother</t>
  </si>
  <si>
    <t>Homicide</t>
  </si>
  <si>
    <t>Sex Assault</t>
  </si>
  <si>
    <t>Agg Assault</t>
  </si>
  <si>
    <t>Other Assault</t>
  </si>
  <si>
    <t>Armed Robbery</t>
  </si>
  <si>
    <t>Other Robbery</t>
  </si>
  <si>
    <t>Arson</t>
  </si>
  <si>
    <t>Burglary</t>
  </si>
  <si>
    <t>Theft/Fraud</t>
  </si>
  <si>
    <t>Organized Crime</t>
  </si>
  <si>
    <t>Prostitution/Sex</t>
  </si>
  <si>
    <t>Mfg/Del Drug</t>
  </si>
  <si>
    <t>Int Del Drug</t>
  </si>
  <si>
    <t>Possess Drug</t>
  </si>
  <si>
    <t>Other Drug</t>
  </si>
  <si>
    <t>Weapons</t>
  </si>
  <si>
    <t>Family/Child</t>
  </si>
  <si>
    <t>Public Order</t>
  </si>
  <si>
    <t>Derived</t>
  </si>
  <si>
    <t>Other/Unknown</t>
  </si>
  <si>
    <t>1999 entry</t>
  </si>
  <si>
    <t>Dane County</t>
  </si>
  <si>
    <t>1999 entry new sentence</t>
  </si>
  <si>
    <t>1999 entry no new sentence</t>
  </si>
  <si>
    <t>TOTAL</t>
  </si>
  <si>
    <t>Raw Counts</t>
  </si>
  <si>
    <t>Percentages</t>
  </si>
  <si>
    <t>new sentence</t>
  </si>
  <si>
    <t>no new sentence</t>
  </si>
  <si>
    <t>Dane County prison admits 1998, 1999, 2000 (thru April)</t>
  </si>
  <si>
    <t>Adult Population</t>
  </si>
  <si>
    <t>(2000 Est.)</t>
  </si>
  <si>
    <t>Dane County prison admits, new sentences only, 1998, 1999, 2000 (thru April)</t>
  </si>
  <si>
    <t>Annualized rates per 100,000</t>
  </si>
  <si>
    <t>Dane County prison admits, no new sentence (parole, probation violations), 1998, 1999, 2000 (thru April)</t>
  </si>
  <si>
    <t>Offense is current governing offense, which occurred in the past, not the parole/probation violation that got them sent back to prison</t>
  </si>
  <si>
    <t xml:space="preserve">     </t>
  </si>
  <si>
    <t>x</t>
  </si>
  <si>
    <t>Milwaukee County, persons sentenced to prison, all, 1998, 1999, 2000 (through April)</t>
  </si>
  <si>
    <t>Milwaukee County, persons sentenced to prison, 1998, 1999, 2000 (through April), new sentences only</t>
  </si>
  <si>
    <t>Milwaukee County, persons sentenced to prison, 1998, 1999, 2000 (through April), no new sentence (violation only)</t>
  </si>
  <si>
    <t>Data source is a copy of the Dept. of Corrections data base as of April 30, 2000</t>
  </si>
  <si>
    <t>Prison admissions are classified by the county of sentencing of the "current governing offense."</t>
  </si>
  <si>
    <t>Offense is the "current governing offense."</t>
  </si>
  <si>
    <t>Many inmates have multiple offenses, but the governing offense is generally the most serious offense, with the longest sentence.</t>
  </si>
  <si>
    <t>Prison admissions for 1998, 1999, and 2000 (through April 30) are summed; annualized rates are calculated by dividing by the population and 7/3.</t>
  </si>
  <si>
    <t>Offense Category</t>
  </si>
  <si>
    <t>all other</t>
  </si>
  <si>
    <t>B/W ratio</t>
  </si>
  <si>
    <t>Admissions (Numbers)</t>
  </si>
  <si>
    <t>Annualized admission rates per 100,000*</t>
  </si>
  <si>
    <t>* Total admissions are divided by 2 1/3 to produce an annual average, and then divided by the population and multiplied by 100,000.</t>
  </si>
  <si>
    <t>Comparison of Dane and Milwaukee County prison admission rates by race</t>
  </si>
  <si>
    <t>Milwaukee County</t>
  </si>
  <si>
    <t>Rates per 100,000 population of prison admission January 1999 - April 2000 (annualized)</t>
  </si>
  <si>
    <t>Intent Del Drug</t>
  </si>
  <si>
    <t>All Other</t>
  </si>
  <si>
    <t>White</t>
  </si>
  <si>
    <t>Black</t>
  </si>
  <si>
    <t>ratio B/W</t>
  </si>
  <si>
    <t>Ratio Madi./ Milw.</t>
  </si>
  <si>
    <t>alll other</t>
  </si>
  <si>
    <t>Comparison of Dane and Milwaukee County prison admission rates by race, new sentences only</t>
  </si>
  <si>
    <t>Prostitution</t>
  </si>
  <si>
    <t>Dane and Milwaukee County Prison Admissions</t>
  </si>
  <si>
    <t>1998, 1999, 2000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</si>
</sst>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lightGray">
        <bgColor indexed="22"/>
      </patternFill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1" fontId="3" fillId="0" borderId="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workbookViewId="0" topLeftCell="K1">
      <selection activeCell="K33" sqref="K33"/>
    </sheetView>
  </sheetViews>
  <sheetFormatPr defaultColWidth="9.140625" defaultRowHeight="12.75"/>
  <sheetData>
    <row r="1" spans="2:17" ht="12.75">
      <c r="B1" t="s">
        <v>28</v>
      </c>
      <c r="G1" t="s">
        <v>32</v>
      </c>
      <c r="Q1" t="s">
        <v>33</v>
      </c>
    </row>
    <row r="2" spans="2:12" ht="12.75">
      <c r="B2" t="s">
        <v>27</v>
      </c>
      <c r="G2" t="s">
        <v>29</v>
      </c>
      <c r="L2" t="s">
        <v>30</v>
      </c>
    </row>
    <row r="3" spans="17:23" ht="12.75">
      <c r="Q3" t="s">
        <v>34</v>
      </c>
      <c r="W3" t="s">
        <v>35</v>
      </c>
    </row>
    <row r="4" spans="2:25" ht="12.75">
      <c r="B4" t="s">
        <v>0</v>
      </c>
      <c r="D4" t="s">
        <v>1</v>
      </c>
      <c r="E4" t="s">
        <v>2</v>
      </c>
      <c r="G4" t="s">
        <v>0</v>
      </c>
      <c r="I4" t="s">
        <v>1</v>
      </c>
      <c r="J4" t="s">
        <v>2</v>
      </c>
      <c r="L4" t="s">
        <v>0</v>
      </c>
      <c r="N4" t="s">
        <v>1</v>
      </c>
      <c r="O4" t="s">
        <v>2</v>
      </c>
      <c r="Q4" t="s">
        <v>0</v>
      </c>
      <c r="S4" t="s">
        <v>1</v>
      </c>
      <c r="T4" t="s">
        <v>2</v>
      </c>
      <c r="V4" t="s">
        <v>0</v>
      </c>
      <c r="X4" t="s">
        <v>1</v>
      </c>
      <c r="Y4" t="s">
        <v>2</v>
      </c>
    </row>
    <row r="5" spans="2:25" ht="12.75">
      <c r="B5" t="s">
        <v>3</v>
      </c>
      <c r="C5" t="s">
        <v>4</v>
      </c>
      <c r="D5" t="s">
        <v>5</v>
      </c>
      <c r="E5" t="s">
        <v>6</v>
      </c>
      <c r="G5" t="s">
        <v>3</v>
      </c>
      <c r="H5" t="s">
        <v>4</v>
      </c>
      <c r="I5" t="s">
        <v>5</v>
      </c>
      <c r="J5" t="s">
        <v>6</v>
      </c>
      <c r="L5" t="s">
        <v>3</v>
      </c>
      <c r="M5" t="s">
        <v>4</v>
      </c>
      <c r="N5" t="s">
        <v>5</v>
      </c>
      <c r="O5" t="s">
        <v>6</v>
      </c>
      <c r="Q5" t="s">
        <v>3</v>
      </c>
      <c r="R5" t="s">
        <v>4</v>
      </c>
      <c r="S5" t="s">
        <v>5</v>
      </c>
      <c r="T5" t="s">
        <v>6</v>
      </c>
      <c r="V5" t="s">
        <v>3</v>
      </c>
      <c r="W5" t="s">
        <v>4</v>
      </c>
      <c r="X5" t="s">
        <v>5</v>
      </c>
      <c r="Y5" t="s">
        <v>6</v>
      </c>
    </row>
    <row r="7" spans="2:25" ht="12.75">
      <c r="B7" t="s">
        <v>7</v>
      </c>
      <c r="C7">
        <v>7</v>
      </c>
      <c r="D7">
        <v>4</v>
      </c>
      <c r="E7" t="s">
        <v>2</v>
      </c>
      <c r="G7" t="s">
        <v>7</v>
      </c>
      <c r="H7">
        <v>6</v>
      </c>
      <c r="I7">
        <v>2</v>
      </c>
      <c r="J7" t="s">
        <v>2</v>
      </c>
      <c r="L7" t="s">
        <v>7</v>
      </c>
      <c r="M7">
        <v>1</v>
      </c>
      <c r="N7">
        <v>2</v>
      </c>
      <c r="O7" t="s">
        <v>2</v>
      </c>
      <c r="Q7" t="s">
        <v>7</v>
      </c>
      <c r="R7" s="1">
        <f>H7/H$28</f>
        <v>0.05042016806722689</v>
      </c>
      <c r="S7" s="1">
        <f aca="true" t="shared" si="0" ref="S7:S26">I7/I$28</f>
        <v>0.012578616352201259</v>
      </c>
      <c r="T7" t="s">
        <v>2</v>
      </c>
      <c r="V7" t="s">
        <v>7</v>
      </c>
      <c r="W7" s="1">
        <f aca="true" t="shared" si="1" ref="W7:W26">M7/M$28</f>
        <v>0.008264462809917356</v>
      </c>
      <c r="X7" s="1">
        <f aca="true" t="shared" si="2" ref="X7:X26">N7/N$28</f>
        <v>0.0106951871657754</v>
      </c>
      <c r="Y7" t="s">
        <v>2</v>
      </c>
    </row>
    <row r="8" spans="2:25" ht="12.75">
      <c r="B8" t="s">
        <v>8</v>
      </c>
      <c r="C8">
        <v>23</v>
      </c>
      <c r="D8">
        <v>28</v>
      </c>
      <c r="E8">
        <v>1</v>
      </c>
      <c r="G8" t="s">
        <v>8</v>
      </c>
      <c r="H8">
        <v>7</v>
      </c>
      <c r="I8">
        <v>10</v>
      </c>
      <c r="J8" t="s">
        <v>2</v>
      </c>
      <c r="L8" t="s">
        <v>8</v>
      </c>
      <c r="M8">
        <v>16</v>
      </c>
      <c r="N8">
        <v>18</v>
      </c>
      <c r="O8">
        <v>1</v>
      </c>
      <c r="Q8" t="s">
        <v>8</v>
      </c>
      <c r="R8" s="1">
        <f aca="true" t="shared" si="3" ref="R8:R26">H8/H$28</f>
        <v>0.058823529411764705</v>
      </c>
      <c r="S8" s="1">
        <f t="shared" si="0"/>
        <v>0.06289308176100629</v>
      </c>
      <c r="T8" t="s">
        <v>2</v>
      </c>
      <c r="V8" t="s">
        <v>8</v>
      </c>
      <c r="W8" s="1">
        <f t="shared" si="1"/>
        <v>0.1322314049586777</v>
      </c>
      <c r="X8" s="1">
        <f t="shared" si="2"/>
        <v>0.0962566844919786</v>
      </c>
      <c r="Y8">
        <v>1</v>
      </c>
    </row>
    <row r="9" spans="2:25" ht="12.75">
      <c r="B9" t="s">
        <v>9</v>
      </c>
      <c r="C9">
        <v>9</v>
      </c>
      <c r="D9">
        <v>11</v>
      </c>
      <c r="E9">
        <v>1</v>
      </c>
      <c r="G9" t="s">
        <v>9</v>
      </c>
      <c r="H9">
        <v>7</v>
      </c>
      <c r="I9">
        <v>5</v>
      </c>
      <c r="J9" t="s">
        <v>2</v>
      </c>
      <c r="L9" t="s">
        <v>9</v>
      </c>
      <c r="M9">
        <v>2</v>
      </c>
      <c r="N9">
        <v>6</v>
      </c>
      <c r="O9">
        <v>1</v>
      </c>
      <c r="Q9" t="s">
        <v>9</v>
      </c>
      <c r="R9" s="1">
        <f t="shared" si="3"/>
        <v>0.058823529411764705</v>
      </c>
      <c r="S9" s="1">
        <f t="shared" si="0"/>
        <v>0.031446540880503145</v>
      </c>
      <c r="T9" t="s">
        <v>2</v>
      </c>
      <c r="V9" t="s">
        <v>9</v>
      </c>
      <c r="W9" s="1">
        <f t="shared" si="1"/>
        <v>0.01652892561983471</v>
      </c>
      <c r="X9" s="1">
        <f t="shared" si="2"/>
        <v>0.03208556149732621</v>
      </c>
      <c r="Y9">
        <v>1</v>
      </c>
    </row>
    <row r="10" spans="2:25" ht="12.75">
      <c r="B10" t="s">
        <v>10</v>
      </c>
      <c r="C10">
        <v>26</v>
      </c>
      <c r="D10">
        <v>40</v>
      </c>
      <c r="E10">
        <v>4</v>
      </c>
      <c r="G10" t="s">
        <v>10</v>
      </c>
      <c r="H10">
        <v>9</v>
      </c>
      <c r="I10">
        <v>19</v>
      </c>
      <c r="J10">
        <v>3</v>
      </c>
      <c r="L10" t="s">
        <v>10</v>
      </c>
      <c r="M10">
        <v>17</v>
      </c>
      <c r="N10">
        <v>21</v>
      </c>
      <c r="O10">
        <v>1</v>
      </c>
      <c r="Q10" t="s">
        <v>10</v>
      </c>
      <c r="R10" s="1">
        <f t="shared" si="3"/>
        <v>0.07563025210084033</v>
      </c>
      <c r="S10" s="1">
        <f t="shared" si="0"/>
        <v>0.11949685534591195</v>
      </c>
      <c r="T10">
        <v>3</v>
      </c>
      <c r="V10" t="s">
        <v>10</v>
      </c>
      <c r="W10" s="1">
        <f t="shared" si="1"/>
        <v>0.14049586776859505</v>
      </c>
      <c r="X10" s="1">
        <f t="shared" si="2"/>
        <v>0.11229946524064172</v>
      </c>
      <c r="Y10">
        <v>1</v>
      </c>
    </row>
    <row r="11" spans="2:25" ht="12.75">
      <c r="B11" t="s">
        <v>11</v>
      </c>
      <c r="C11">
        <v>6</v>
      </c>
      <c r="D11">
        <v>19</v>
      </c>
      <c r="E11" t="s">
        <v>2</v>
      </c>
      <c r="G11" t="s">
        <v>11</v>
      </c>
      <c r="H11">
        <v>4</v>
      </c>
      <c r="I11">
        <v>14</v>
      </c>
      <c r="J11" t="s">
        <v>2</v>
      </c>
      <c r="L11" t="s">
        <v>11</v>
      </c>
      <c r="M11">
        <v>2</v>
      </c>
      <c r="N11">
        <v>5</v>
      </c>
      <c r="O11" t="s">
        <v>2</v>
      </c>
      <c r="Q11" t="s">
        <v>11</v>
      </c>
      <c r="R11" s="1">
        <f t="shared" si="3"/>
        <v>0.03361344537815126</v>
      </c>
      <c r="S11" s="1">
        <f t="shared" si="0"/>
        <v>0.0880503144654088</v>
      </c>
      <c r="T11" t="s">
        <v>2</v>
      </c>
      <c r="V11" t="s">
        <v>11</v>
      </c>
      <c r="W11" s="1">
        <f t="shared" si="1"/>
        <v>0.01652892561983471</v>
      </c>
      <c r="X11" s="1">
        <f t="shared" si="2"/>
        <v>0.026737967914438502</v>
      </c>
      <c r="Y11" t="s">
        <v>2</v>
      </c>
    </row>
    <row r="12" spans="2:25" ht="12.75">
      <c r="B12" t="s">
        <v>12</v>
      </c>
      <c r="C12">
        <v>4</v>
      </c>
      <c r="D12">
        <v>16</v>
      </c>
      <c r="E12" t="s">
        <v>2</v>
      </c>
      <c r="G12" t="s">
        <v>12</v>
      </c>
      <c r="H12">
        <v>1</v>
      </c>
      <c r="I12">
        <v>6</v>
      </c>
      <c r="J12" t="s">
        <v>2</v>
      </c>
      <c r="L12" t="s">
        <v>12</v>
      </c>
      <c r="M12">
        <v>3</v>
      </c>
      <c r="N12">
        <v>10</v>
      </c>
      <c r="O12" t="s">
        <v>2</v>
      </c>
      <c r="Q12" t="s">
        <v>12</v>
      </c>
      <c r="R12" s="1">
        <f t="shared" si="3"/>
        <v>0.008403361344537815</v>
      </c>
      <c r="S12" s="1">
        <f t="shared" si="0"/>
        <v>0.03773584905660377</v>
      </c>
      <c r="T12" t="s">
        <v>2</v>
      </c>
      <c r="V12" t="s">
        <v>12</v>
      </c>
      <c r="W12" s="1">
        <f t="shared" si="1"/>
        <v>0.024793388429752067</v>
      </c>
      <c r="X12" s="1">
        <f t="shared" si="2"/>
        <v>0.053475935828877004</v>
      </c>
      <c r="Y12" t="s">
        <v>2</v>
      </c>
    </row>
    <row r="13" spans="2:24" ht="12.75">
      <c r="B13" t="s">
        <v>13</v>
      </c>
      <c r="C13">
        <v>1</v>
      </c>
      <c r="E13" t="s">
        <v>2</v>
      </c>
      <c r="G13" t="s">
        <v>13</v>
      </c>
      <c r="H13">
        <v>1</v>
      </c>
      <c r="J13" t="s">
        <v>2</v>
      </c>
      <c r="Q13" t="s">
        <v>13</v>
      </c>
      <c r="R13" s="1">
        <f t="shared" si="3"/>
        <v>0.008403361344537815</v>
      </c>
      <c r="S13" s="1">
        <f t="shared" si="0"/>
        <v>0</v>
      </c>
      <c r="T13" t="s">
        <v>2</v>
      </c>
      <c r="W13" s="1">
        <f t="shared" si="1"/>
        <v>0</v>
      </c>
      <c r="X13" s="1">
        <f t="shared" si="2"/>
        <v>0</v>
      </c>
    </row>
    <row r="14" spans="2:25" ht="12.75">
      <c r="B14" t="s">
        <v>14</v>
      </c>
      <c r="C14">
        <v>32</v>
      </c>
      <c r="D14">
        <v>18</v>
      </c>
      <c r="E14">
        <v>2</v>
      </c>
      <c r="G14" t="s">
        <v>14</v>
      </c>
      <c r="H14">
        <v>15</v>
      </c>
      <c r="I14">
        <v>6</v>
      </c>
      <c r="J14">
        <v>2</v>
      </c>
      <c r="L14" t="s">
        <v>14</v>
      </c>
      <c r="M14">
        <v>17</v>
      </c>
      <c r="N14">
        <v>12</v>
      </c>
      <c r="O14" t="s">
        <v>2</v>
      </c>
      <c r="Q14" t="s">
        <v>14</v>
      </c>
      <c r="R14" s="1">
        <f t="shared" si="3"/>
        <v>0.12605042016806722</v>
      </c>
      <c r="S14" s="1">
        <f t="shared" si="0"/>
        <v>0.03773584905660377</v>
      </c>
      <c r="T14">
        <v>2</v>
      </c>
      <c r="V14" t="s">
        <v>14</v>
      </c>
      <c r="W14" s="1">
        <f t="shared" si="1"/>
        <v>0.14049586776859505</v>
      </c>
      <c r="X14" s="1">
        <f t="shared" si="2"/>
        <v>0.06417112299465241</v>
      </c>
      <c r="Y14" t="s">
        <v>2</v>
      </c>
    </row>
    <row r="15" spans="2:25" ht="12.75">
      <c r="B15" t="s">
        <v>15</v>
      </c>
      <c r="C15">
        <v>70</v>
      </c>
      <c r="D15">
        <v>68</v>
      </c>
      <c r="E15">
        <v>3</v>
      </c>
      <c r="G15" t="s">
        <v>15</v>
      </c>
      <c r="H15">
        <v>30</v>
      </c>
      <c r="I15">
        <v>20</v>
      </c>
      <c r="J15">
        <v>2</v>
      </c>
      <c r="L15" t="s">
        <v>15</v>
      </c>
      <c r="M15">
        <v>40</v>
      </c>
      <c r="N15">
        <v>48</v>
      </c>
      <c r="O15">
        <v>1</v>
      </c>
      <c r="Q15" t="s">
        <v>15</v>
      </c>
      <c r="R15" s="1">
        <f t="shared" si="3"/>
        <v>0.25210084033613445</v>
      </c>
      <c r="S15" s="1">
        <f t="shared" si="0"/>
        <v>0.12578616352201258</v>
      </c>
      <c r="T15">
        <v>2</v>
      </c>
      <c r="V15" t="s">
        <v>15</v>
      </c>
      <c r="W15" s="1">
        <f t="shared" si="1"/>
        <v>0.3305785123966942</v>
      </c>
      <c r="X15" s="1">
        <f t="shared" si="2"/>
        <v>0.25668449197860965</v>
      </c>
      <c r="Y15">
        <v>1</v>
      </c>
    </row>
    <row r="16" spans="2:25" ht="12.75">
      <c r="B16" t="s">
        <v>16</v>
      </c>
      <c r="C16">
        <v>2</v>
      </c>
      <c r="D16">
        <v>2</v>
      </c>
      <c r="E16" t="s">
        <v>2</v>
      </c>
      <c r="G16" t="s">
        <v>16</v>
      </c>
      <c r="H16">
        <v>1</v>
      </c>
      <c r="I16">
        <v>1</v>
      </c>
      <c r="J16" t="s">
        <v>2</v>
      </c>
      <c r="L16" t="s">
        <v>16</v>
      </c>
      <c r="M16">
        <v>1</v>
      </c>
      <c r="N16">
        <v>1</v>
      </c>
      <c r="O16" t="s">
        <v>2</v>
      </c>
      <c r="Q16" t="s">
        <v>16</v>
      </c>
      <c r="R16" s="1">
        <f t="shared" si="3"/>
        <v>0.008403361344537815</v>
      </c>
      <c r="S16" s="1">
        <f t="shared" si="0"/>
        <v>0.006289308176100629</v>
      </c>
      <c r="T16" t="s">
        <v>2</v>
      </c>
      <c r="V16" t="s">
        <v>16</v>
      </c>
      <c r="W16" s="1">
        <f t="shared" si="1"/>
        <v>0.008264462809917356</v>
      </c>
      <c r="X16" s="1">
        <f t="shared" si="2"/>
        <v>0.0053475935828877</v>
      </c>
      <c r="Y16" t="s">
        <v>2</v>
      </c>
    </row>
    <row r="17" spans="2:25" ht="12.75">
      <c r="B17" t="s">
        <v>17</v>
      </c>
      <c r="D17">
        <v>1</v>
      </c>
      <c r="E17" t="s">
        <v>2</v>
      </c>
      <c r="L17" t="s">
        <v>17</v>
      </c>
      <c r="N17">
        <v>1</v>
      </c>
      <c r="O17" t="s">
        <v>2</v>
      </c>
      <c r="R17" s="1">
        <f t="shared" si="3"/>
        <v>0</v>
      </c>
      <c r="S17" s="1">
        <f t="shared" si="0"/>
        <v>0</v>
      </c>
      <c r="V17" t="s">
        <v>17</v>
      </c>
      <c r="W17" s="1">
        <f t="shared" si="1"/>
        <v>0</v>
      </c>
      <c r="X17" s="1">
        <f t="shared" si="2"/>
        <v>0.0053475935828877</v>
      </c>
      <c r="Y17" t="s">
        <v>2</v>
      </c>
    </row>
    <row r="18" spans="2:25" ht="12.75">
      <c r="B18" t="s">
        <v>18</v>
      </c>
      <c r="C18">
        <v>9</v>
      </c>
      <c r="D18">
        <v>20</v>
      </c>
      <c r="E18">
        <v>1</v>
      </c>
      <c r="G18" t="s">
        <v>18</v>
      </c>
      <c r="H18">
        <v>7</v>
      </c>
      <c r="I18">
        <v>9</v>
      </c>
      <c r="J18">
        <v>1</v>
      </c>
      <c r="L18" t="s">
        <v>18</v>
      </c>
      <c r="M18">
        <v>2</v>
      </c>
      <c r="N18">
        <v>11</v>
      </c>
      <c r="O18" t="s">
        <v>2</v>
      </c>
      <c r="Q18" t="s">
        <v>18</v>
      </c>
      <c r="R18" s="1">
        <f t="shared" si="3"/>
        <v>0.058823529411764705</v>
      </c>
      <c r="S18" s="1">
        <f t="shared" si="0"/>
        <v>0.05660377358490566</v>
      </c>
      <c r="T18">
        <v>1</v>
      </c>
      <c r="V18" t="s">
        <v>18</v>
      </c>
      <c r="W18" s="1">
        <f t="shared" si="1"/>
        <v>0.01652892561983471</v>
      </c>
      <c r="X18" s="1">
        <f t="shared" si="2"/>
        <v>0.058823529411764705</v>
      </c>
      <c r="Y18" t="s">
        <v>2</v>
      </c>
    </row>
    <row r="19" spans="2:25" ht="12.75">
      <c r="B19" t="s">
        <v>19</v>
      </c>
      <c r="C19">
        <v>8</v>
      </c>
      <c r="D19">
        <v>51</v>
      </c>
      <c r="E19">
        <v>1</v>
      </c>
      <c r="G19" t="s">
        <v>19</v>
      </c>
      <c r="H19">
        <v>4</v>
      </c>
      <c r="I19">
        <v>28</v>
      </c>
      <c r="J19">
        <v>1</v>
      </c>
      <c r="L19" t="s">
        <v>19</v>
      </c>
      <c r="M19">
        <v>4</v>
      </c>
      <c r="N19">
        <v>23</v>
      </c>
      <c r="O19" t="s">
        <v>2</v>
      </c>
      <c r="Q19" t="s">
        <v>19</v>
      </c>
      <c r="R19" s="1">
        <f t="shared" si="3"/>
        <v>0.03361344537815126</v>
      </c>
      <c r="S19" s="1">
        <f t="shared" si="0"/>
        <v>0.1761006289308176</v>
      </c>
      <c r="T19">
        <v>1</v>
      </c>
      <c r="V19" t="s">
        <v>19</v>
      </c>
      <c r="W19" s="1">
        <f t="shared" si="1"/>
        <v>0.03305785123966942</v>
      </c>
      <c r="X19" s="1">
        <f t="shared" si="2"/>
        <v>0.12299465240641712</v>
      </c>
      <c r="Y19" t="s">
        <v>2</v>
      </c>
    </row>
    <row r="20" spans="2:25" ht="12.75">
      <c r="B20" t="s">
        <v>20</v>
      </c>
      <c r="C20">
        <v>2</v>
      </c>
      <c r="D20">
        <v>16</v>
      </c>
      <c r="E20" t="s">
        <v>2</v>
      </c>
      <c r="G20" t="s">
        <v>20</v>
      </c>
      <c r="H20">
        <v>2</v>
      </c>
      <c r="I20">
        <v>8</v>
      </c>
      <c r="J20" t="s">
        <v>2</v>
      </c>
      <c r="L20" t="s">
        <v>20</v>
      </c>
      <c r="N20">
        <v>8</v>
      </c>
      <c r="O20" t="s">
        <v>2</v>
      </c>
      <c r="Q20" t="s">
        <v>20</v>
      </c>
      <c r="R20" s="1">
        <f t="shared" si="3"/>
        <v>0.01680672268907563</v>
      </c>
      <c r="S20" s="1">
        <f t="shared" si="0"/>
        <v>0.050314465408805034</v>
      </c>
      <c r="T20" t="s">
        <v>2</v>
      </c>
      <c r="V20" t="s">
        <v>20</v>
      </c>
      <c r="W20" s="1">
        <f t="shared" si="1"/>
        <v>0</v>
      </c>
      <c r="X20" s="1">
        <f t="shared" si="2"/>
        <v>0.0427807486631016</v>
      </c>
      <c r="Y20" t="s">
        <v>2</v>
      </c>
    </row>
    <row r="21" spans="2:25" ht="12.75">
      <c r="B21" t="s">
        <v>21</v>
      </c>
      <c r="C21">
        <v>1</v>
      </c>
      <c r="D21">
        <v>3</v>
      </c>
      <c r="E21" t="s">
        <v>2</v>
      </c>
      <c r="G21" t="s">
        <v>21</v>
      </c>
      <c r="I21">
        <v>2</v>
      </c>
      <c r="J21" t="s">
        <v>2</v>
      </c>
      <c r="L21" t="s">
        <v>21</v>
      </c>
      <c r="M21">
        <v>1</v>
      </c>
      <c r="N21">
        <v>1</v>
      </c>
      <c r="O21" t="s">
        <v>2</v>
      </c>
      <c r="Q21" t="s">
        <v>21</v>
      </c>
      <c r="R21" s="1">
        <f t="shared" si="3"/>
        <v>0</v>
      </c>
      <c r="S21" s="1">
        <f t="shared" si="0"/>
        <v>0.012578616352201259</v>
      </c>
      <c r="T21" t="s">
        <v>2</v>
      </c>
      <c r="V21" t="s">
        <v>21</v>
      </c>
      <c r="W21" s="1">
        <f t="shared" si="1"/>
        <v>0.008264462809917356</v>
      </c>
      <c r="X21" s="1">
        <f t="shared" si="2"/>
        <v>0.0053475935828877</v>
      </c>
      <c r="Y21" t="s">
        <v>2</v>
      </c>
    </row>
    <row r="22" spans="2:25" ht="12.75">
      <c r="B22" t="s">
        <v>22</v>
      </c>
      <c r="C22">
        <v>1</v>
      </c>
      <c r="D22">
        <v>4</v>
      </c>
      <c r="E22" t="s">
        <v>2</v>
      </c>
      <c r="G22" t="s">
        <v>22</v>
      </c>
      <c r="I22">
        <v>3</v>
      </c>
      <c r="J22" t="s">
        <v>2</v>
      </c>
      <c r="L22" t="s">
        <v>22</v>
      </c>
      <c r="M22">
        <v>1</v>
      </c>
      <c r="N22">
        <v>1</v>
      </c>
      <c r="O22" t="s">
        <v>2</v>
      </c>
      <c r="Q22" t="s">
        <v>22</v>
      </c>
      <c r="R22" s="1">
        <f t="shared" si="3"/>
        <v>0</v>
      </c>
      <c r="S22" s="1">
        <f t="shared" si="0"/>
        <v>0.018867924528301886</v>
      </c>
      <c r="T22" t="s">
        <v>2</v>
      </c>
      <c r="V22" t="s">
        <v>22</v>
      </c>
      <c r="W22" s="1">
        <f t="shared" si="1"/>
        <v>0.008264462809917356</v>
      </c>
      <c r="X22" s="1">
        <f t="shared" si="2"/>
        <v>0.0053475935828877</v>
      </c>
      <c r="Y22" t="s">
        <v>2</v>
      </c>
    </row>
    <row r="23" spans="2:25" ht="12.75">
      <c r="B23" t="s">
        <v>23</v>
      </c>
      <c r="C23">
        <v>2</v>
      </c>
      <c r="D23">
        <v>2</v>
      </c>
      <c r="E23" t="s">
        <v>2</v>
      </c>
      <c r="G23" t="s">
        <v>23</v>
      </c>
      <c r="H23">
        <v>1</v>
      </c>
      <c r="J23" t="s">
        <v>2</v>
      </c>
      <c r="L23" t="s">
        <v>23</v>
      </c>
      <c r="M23">
        <v>1</v>
      </c>
      <c r="N23">
        <v>2</v>
      </c>
      <c r="O23" t="s">
        <v>2</v>
      </c>
      <c r="Q23" t="s">
        <v>23</v>
      </c>
      <c r="R23" s="1">
        <f t="shared" si="3"/>
        <v>0.008403361344537815</v>
      </c>
      <c r="S23" s="1">
        <f t="shared" si="0"/>
        <v>0</v>
      </c>
      <c r="T23" t="s">
        <v>2</v>
      </c>
      <c r="V23" t="s">
        <v>23</v>
      </c>
      <c r="W23" s="1">
        <f t="shared" si="1"/>
        <v>0.008264462809917356</v>
      </c>
      <c r="X23" s="1">
        <f t="shared" si="2"/>
        <v>0.0106951871657754</v>
      </c>
      <c r="Y23" t="s">
        <v>2</v>
      </c>
    </row>
    <row r="24" spans="2:25" ht="12.75">
      <c r="B24" t="s">
        <v>24</v>
      </c>
      <c r="C24">
        <v>9</v>
      </c>
      <c r="D24">
        <v>10</v>
      </c>
      <c r="E24">
        <v>1</v>
      </c>
      <c r="G24" t="s">
        <v>24</v>
      </c>
      <c r="H24">
        <v>6</v>
      </c>
      <c r="I24">
        <v>8</v>
      </c>
      <c r="J24" t="s">
        <v>2</v>
      </c>
      <c r="L24" t="s">
        <v>24</v>
      </c>
      <c r="M24">
        <v>3</v>
      </c>
      <c r="N24">
        <v>2</v>
      </c>
      <c r="O24">
        <v>1</v>
      </c>
      <c r="Q24" t="s">
        <v>24</v>
      </c>
      <c r="R24" s="1">
        <f t="shared" si="3"/>
        <v>0.05042016806722689</v>
      </c>
      <c r="S24" s="1">
        <f t="shared" si="0"/>
        <v>0.050314465408805034</v>
      </c>
      <c r="T24" t="s">
        <v>2</v>
      </c>
      <c r="V24" t="s">
        <v>24</v>
      </c>
      <c r="W24" s="1">
        <f t="shared" si="1"/>
        <v>0.024793388429752067</v>
      </c>
      <c r="X24" s="1">
        <f t="shared" si="2"/>
        <v>0.0106951871657754</v>
      </c>
      <c r="Y24">
        <v>1</v>
      </c>
    </row>
    <row r="25" spans="2:25" ht="12.75">
      <c r="B25" t="s">
        <v>25</v>
      </c>
      <c r="C25">
        <v>24</v>
      </c>
      <c r="D25">
        <v>33</v>
      </c>
      <c r="E25">
        <v>1</v>
      </c>
      <c r="G25" t="s">
        <v>25</v>
      </c>
      <c r="H25">
        <v>16</v>
      </c>
      <c r="I25">
        <v>18</v>
      </c>
      <c r="J25">
        <v>1</v>
      </c>
      <c r="L25" t="s">
        <v>25</v>
      </c>
      <c r="M25">
        <v>8</v>
      </c>
      <c r="N25">
        <v>15</v>
      </c>
      <c r="O25" t="s">
        <v>2</v>
      </c>
      <c r="Q25" t="s">
        <v>25</v>
      </c>
      <c r="R25" s="1">
        <f t="shared" si="3"/>
        <v>0.13445378151260504</v>
      </c>
      <c r="S25" s="1">
        <f t="shared" si="0"/>
        <v>0.11320754716981132</v>
      </c>
      <c r="T25">
        <v>1</v>
      </c>
      <c r="V25" t="s">
        <v>25</v>
      </c>
      <c r="W25" s="1">
        <f t="shared" si="1"/>
        <v>0.06611570247933884</v>
      </c>
      <c r="X25" s="1">
        <f t="shared" si="2"/>
        <v>0.08021390374331551</v>
      </c>
      <c r="Y25" t="s">
        <v>2</v>
      </c>
    </row>
    <row r="26" spans="2:25" ht="12.75">
      <c r="B26" t="s">
        <v>26</v>
      </c>
      <c r="C26">
        <v>4</v>
      </c>
      <c r="E26" t="s">
        <v>2</v>
      </c>
      <c r="G26" t="s">
        <v>26</v>
      </c>
      <c r="H26">
        <v>2</v>
      </c>
      <c r="J26" t="s">
        <v>2</v>
      </c>
      <c r="L26" t="s">
        <v>26</v>
      </c>
      <c r="M26">
        <v>2</v>
      </c>
      <c r="O26" t="s">
        <v>2</v>
      </c>
      <c r="Q26" t="s">
        <v>26</v>
      </c>
      <c r="R26" s="1">
        <f t="shared" si="3"/>
        <v>0.01680672268907563</v>
      </c>
      <c r="S26" s="1">
        <f t="shared" si="0"/>
        <v>0</v>
      </c>
      <c r="T26" t="s">
        <v>2</v>
      </c>
      <c r="V26" t="s">
        <v>26</v>
      </c>
      <c r="W26" s="1">
        <f t="shared" si="1"/>
        <v>0.01652892561983471</v>
      </c>
      <c r="X26" s="1">
        <f t="shared" si="2"/>
        <v>0</v>
      </c>
      <c r="Y26" t="s">
        <v>2</v>
      </c>
    </row>
    <row r="28" spans="2:25" ht="12.75">
      <c r="B28" t="s">
        <v>31</v>
      </c>
      <c r="C28">
        <f>SUM(C7:C26)</f>
        <v>240</v>
      </c>
      <c r="D28">
        <f>SUM(D7:D26)</f>
        <v>346</v>
      </c>
      <c r="E28">
        <f>SUM(E7:E26)</f>
        <v>15</v>
      </c>
      <c r="G28" t="s">
        <v>31</v>
      </c>
      <c r="H28">
        <f>SUM(H7:H26)</f>
        <v>119</v>
      </c>
      <c r="I28">
        <f>SUM(I7:I26)</f>
        <v>159</v>
      </c>
      <c r="J28">
        <f>SUM(J7:J26)</f>
        <v>10</v>
      </c>
      <c r="L28" t="s">
        <v>31</v>
      </c>
      <c r="M28">
        <f>SUM(M7:M26)</f>
        <v>121</v>
      </c>
      <c r="N28">
        <f>SUM(N7:N26)</f>
        <v>187</v>
      </c>
      <c r="O28">
        <f>SUM(O7:O26)</f>
        <v>5</v>
      </c>
      <c r="Q28" t="s">
        <v>31</v>
      </c>
      <c r="R28">
        <f>SUM(R7:R26)</f>
        <v>1</v>
      </c>
      <c r="S28">
        <f>SUM(S7:S26)</f>
        <v>0.9999999999999999</v>
      </c>
      <c r="T28">
        <f>SUM(T7:T26)</f>
        <v>10</v>
      </c>
      <c r="V28" t="s">
        <v>31</v>
      </c>
      <c r="W28">
        <f>SUM(W7:W26)</f>
        <v>0.9999999999999998</v>
      </c>
      <c r="X28">
        <f>SUM(X7:X26)</f>
        <v>1.0000000000000002</v>
      </c>
      <c r="Y28">
        <f>SUM(Y7:Y26)</f>
        <v>5</v>
      </c>
    </row>
  </sheetData>
  <printOptions/>
  <pageMargins left="0.75" right="0.75" top="1" bottom="1" header="0.5" footer="0.5"/>
  <pageSetup orientation="landscape" r:id="rId1"/>
  <headerFooter alignWithMargins="0">
    <oddFooter>&amp;CPrepared by Pamela E. Oliver 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6">
      <selection activeCell="A28" sqref="A28"/>
    </sheetView>
  </sheetViews>
  <sheetFormatPr defaultColWidth="9.140625" defaultRowHeight="12.75"/>
  <cols>
    <col min="1" max="1" width="16.140625" style="0" customWidth="1"/>
    <col min="2" max="2" width="6.421875" style="0" customWidth="1"/>
    <col min="3" max="3" width="7.140625" style="0" customWidth="1"/>
    <col min="4" max="4" width="7.8515625" style="0" customWidth="1"/>
    <col min="5" max="5" width="9.7109375" style="0" customWidth="1"/>
    <col min="6" max="6" width="4.57421875" style="0" customWidth="1"/>
    <col min="7" max="7" width="6.8515625" style="0" customWidth="1"/>
    <col min="8" max="8" width="7.8515625" style="0" customWidth="1"/>
    <col min="9" max="9" width="7.7109375" style="0" customWidth="1"/>
    <col min="12" max="12" width="10.28125" style="0" customWidth="1"/>
    <col min="13" max="13" width="13.421875" style="0" customWidth="1"/>
  </cols>
  <sheetData>
    <row r="2" spans="1:13" ht="34.5" customHeight="1">
      <c r="A2" s="60" t="s">
        <v>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.75">
      <c r="A3" s="59" t="s">
        <v>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0" ht="12.75">
      <c r="A4" s="2"/>
      <c r="B4" s="2"/>
      <c r="C4" s="2"/>
      <c r="D4" s="2"/>
      <c r="E4" s="2"/>
      <c r="G4" s="2"/>
      <c r="H4" s="2"/>
      <c r="I4" s="2"/>
      <c r="J4" s="2"/>
    </row>
    <row r="5" spans="1:13" ht="15.75">
      <c r="A5" s="7"/>
      <c r="B5" s="55" t="s">
        <v>28</v>
      </c>
      <c r="C5" s="56"/>
      <c r="D5" s="56"/>
      <c r="E5" s="57"/>
      <c r="F5" s="5"/>
      <c r="G5" s="55" t="s">
        <v>60</v>
      </c>
      <c r="H5" s="56"/>
      <c r="I5" s="56"/>
      <c r="J5" s="57"/>
      <c r="K5" s="5"/>
      <c r="L5" s="47" t="s">
        <v>67</v>
      </c>
      <c r="M5" s="49"/>
    </row>
    <row r="6" spans="1:13" ht="12.75">
      <c r="A6" s="7"/>
      <c r="B6" s="18" t="s">
        <v>4</v>
      </c>
      <c r="C6" s="18" t="s">
        <v>5</v>
      </c>
      <c r="D6" s="18" t="s">
        <v>68</v>
      </c>
      <c r="E6" s="18" t="s">
        <v>55</v>
      </c>
      <c r="F6" s="19"/>
      <c r="G6" s="18" t="s">
        <v>4</v>
      </c>
      <c r="H6" s="18" t="s">
        <v>5</v>
      </c>
      <c r="I6" s="18" t="s">
        <v>54</v>
      </c>
      <c r="J6" s="18" t="s">
        <v>55</v>
      </c>
      <c r="K6" s="19"/>
      <c r="L6" s="18" t="s">
        <v>4</v>
      </c>
      <c r="M6" s="18" t="s">
        <v>5</v>
      </c>
    </row>
    <row r="7" spans="1:13" ht="12.75">
      <c r="A7" s="39" t="s">
        <v>7</v>
      </c>
      <c r="B7" s="7">
        <v>3.149471032024394</v>
      </c>
      <c r="C7" s="7">
        <v>10.291477513121633</v>
      </c>
      <c r="D7" s="7"/>
      <c r="E7" s="8">
        <v>3.2676844487458427</v>
      </c>
      <c r="F7" s="17"/>
      <c r="G7" s="7">
        <v>3.681568839201345</v>
      </c>
      <c r="H7" s="7">
        <v>21.70380593078201</v>
      </c>
      <c r="I7" s="7">
        <v>6.770870714182068</v>
      </c>
      <c r="J7" s="8">
        <v>5.89526011293878</v>
      </c>
      <c r="K7" s="17"/>
      <c r="L7" s="8">
        <f aca="true" t="shared" si="0" ref="L7:L15">B7/G7</f>
        <v>0.8554698199552393</v>
      </c>
      <c r="M7" s="8">
        <f aca="true" t="shared" si="1" ref="M7:M15">C7/H7</f>
        <v>0.474178471091352</v>
      </c>
    </row>
    <row r="8" spans="1:13" ht="12.75">
      <c r="A8" s="39" t="s">
        <v>8</v>
      </c>
      <c r="B8" s="7">
        <v>3.5789443545731747</v>
      </c>
      <c r="C8" s="7">
        <v>85.76231260934695</v>
      </c>
      <c r="D8" s="7">
        <v>6.984647124762249</v>
      </c>
      <c r="E8" s="8">
        <v>23.96301929080285</v>
      </c>
      <c r="F8" s="17"/>
      <c r="G8" s="7">
        <v>4.515131595246932</v>
      </c>
      <c r="H8" s="7">
        <v>21.52590588216904</v>
      </c>
      <c r="I8" s="7">
        <v>1.562508626349708</v>
      </c>
      <c r="J8" s="8">
        <v>4.767503544044942</v>
      </c>
      <c r="K8" s="17"/>
      <c r="L8" s="8">
        <f t="shared" si="0"/>
        <v>0.7926556024060785</v>
      </c>
      <c r="M8" s="8">
        <f t="shared" si="1"/>
        <v>3.984144178591251</v>
      </c>
    </row>
    <row r="9" spans="1:13" ht="12.75">
      <c r="A9" s="39" t="s">
        <v>9</v>
      </c>
      <c r="B9" s="7">
        <v>1.717893290195124</v>
      </c>
      <c r="C9" s="7">
        <v>34.30492504373878</v>
      </c>
      <c r="D9" s="7">
        <v>2.328215708254083</v>
      </c>
      <c r="E9" s="8">
        <v>19.969182742335708</v>
      </c>
      <c r="F9" s="17"/>
      <c r="G9" s="7">
        <v>2.7090789571481597</v>
      </c>
      <c r="H9" s="7">
        <v>10.49610286816507</v>
      </c>
      <c r="I9" s="7">
        <v>2.083344835132944</v>
      </c>
      <c r="J9" s="8">
        <v>3.874417480697679</v>
      </c>
      <c r="K9" s="17"/>
      <c r="L9" s="8">
        <f t="shared" si="0"/>
        <v>0.6341244819248627</v>
      </c>
      <c r="M9" s="8">
        <f t="shared" si="1"/>
        <v>3.2683487837935004</v>
      </c>
    </row>
    <row r="10" spans="1:13" ht="12.75">
      <c r="A10" s="39" t="s">
        <v>10</v>
      </c>
      <c r="B10" s="7">
        <v>3.006313257841467</v>
      </c>
      <c r="C10" s="7">
        <v>178.38561022744165</v>
      </c>
      <c r="D10" s="7">
        <v>11.641078541270415</v>
      </c>
      <c r="E10" s="8">
        <v>59.337000148654674</v>
      </c>
      <c r="F10" s="17"/>
      <c r="G10" s="7">
        <v>6.043329981330509</v>
      </c>
      <c r="H10" s="7">
        <v>46.254012639371496</v>
      </c>
      <c r="I10" s="7">
        <v>3.645853461482652</v>
      </c>
      <c r="J10" s="8">
        <v>7.653729447550064</v>
      </c>
      <c r="K10" s="17"/>
      <c r="L10" s="8">
        <f t="shared" si="0"/>
        <v>0.497459722889332</v>
      </c>
      <c r="M10" s="8">
        <f t="shared" si="1"/>
        <v>3.8566515648763304</v>
      </c>
    </row>
    <row r="11" spans="1:13" ht="12.75">
      <c r="A11" s="39" t="s">
        <v>11</v>
      </c>
      <c r="B11" s="7">
        <v>1.717893290195124</v>
      </c>
      <c r="C11" s="7">
        <v>106.3452676355902</v>
      </c>
      <c r="D11" s="7"/>
      <c r="E11" s="8">
        <v>61.90446650124069</v>
      </c>
      <c r="F11" s="17"/>
      <c r="G11" s="7">
        <v>2.4312247051329634</v>
      </c>
      <c r="H11" s="7">
        <v>28.64190782668773</v>
      </c>
      <c r="I11" s="7">
        <v>1.562508626349708</v>
      </c>
      <c r="J11" s="8">
        <v>11.780855865036674</v>
      </c>
      <c r="K11" s="17"/>
      <c r="L11" s="8">
        <f t="shared" si="0"/>
        <v>0.7065958512877043</v>
      </c>
      <c r="M11" s="8">
        <f t="shared" si="1"/>
        <v>3.712925419601436</v>
      </c>
    </row>
    <row r="12" spans="1:13" ht="12.75">
      <c r="A12" s="39" t="s">
        <v>12</v>
      </c>
      <c r="B12" s="7">
        <v>0.572631096731708</v>
      </c>
      <c r="C12" s="7">
        <v>51.457387565608165</v>
      </c>
      <c r="D12" s="7"/>
      <c r="E12" s="8">
        <v>89.86132234051068</v>
      </c>
      <c r="F12" s="17"/>
      <c r="G12" s="7">
        <v>2.986933209163355</v>
      </c>
      <c r="H12" s="7">
        <v>35.22420962536752</v>
      </c>
      <c r="I12" s="7">
        <v>1.562508626349708</v>
      </c>
      <c r="J12" s="8">
        <v>11.792767751654507</v>
      </c>
      <c r="K12" s="17"/>
      <c r="L12" s="8">
        <f t="shared" si="0"/>
        <v>0.1917120526749585</v>
      </c>
      <c r="M12" s="8">
        <f t="shared" si="1"/>
        <v>1.4608528654834585</v>
      </c>
    </row>
    <row r="13" spans="1:13" ht="12.75">
      <c r="A13" s="39" t="s">
        <v>13</v>
      </c>
      <c r="B13" s="7">
        <v>0.286315548365854</v>
      </c>
      <c r="C13" s="7">
        <v>0</v>
      </c>
      <c r="D13" s="7"/>
      <c r="E13" s="8">
        <v>0</v>
      </c>
      <c r="F13" s="17"/>
      <c r="G13" s="7">
        <v>0.20839068901139687</v>
      </c>
      <c r="H13" s="7">
        <v>0.5337001458389018</v>
      </c>
      <c r="I13" s="7">
        <v>0.520836208783236</v>
      </c>
      <c r="J13" s="8">
        <v>2.5610556228340595</v>
      </c>
      <c r="K13" s="17"/>
      <c r="L13" s="8">
        <f t="shared" si="0"/>
        <v>1.3739363775038693</v>
      </c>
      <c r="M13" s="8">
        <f t="shared" si="1"/>
        <v>0</v>
      </c>
    </row>
    <row r="14" spans="1:13" ht="12.75">
      <c r="A14" s="39" t="s">
        <v>14</v>
      </c>
      <c r="B14" s="7">
        <v>4.437890999670737</v>
      </c>
      <c r="C14" s="7">
        <v>61.7488650787298</v>
      </c>
      <c r="D14" s="7">
        <v>6.984647124762249</v>
      </c>
      <c r="E14" s="8">
        <v>13.914011201111332</v>
      </c>
      <c r="F14" s="17"/>
      <c r="G14" s="7">
        <v>4.723522284258329</v>
      </c>
      <c r="H14" s="7">
        <v>27.57450753500993</v>
      </c>
      <c r="I14" s="7">
        <v>5.208362087832359</v>
      </c>
      <c r="J14" s="8">
        <v>5.837700316754106</v>
      </c>
      <c r="K14" s="17"/>
      <c r="L14" s="8">
        <f t="shared" si="0"/>
        <v>0.9395300228519106</v>
      </c>
      <c r="M14" s="8">
        <f t="shared" si="1"/>
        <v>2.239346069928192</v>
      </c>
    </row>
    <row r="15" spans="1:13" ht="12.75">
      <c r="A15" s="39" t="s">
        <v>15</v>
      </c>
      <c r="B15" s="7">
        <v>9.162097547707328</v>
      </c>
      <c r="C15" s="7">
        <v>185.24659523618942</v>
      </c>
      <c r="D15" s="7">
        <v>11.641078541270415</v>
      </c>
      <c r="E15" s="8">
        <v>20.218797526614907</v>
      </c>
      <c r="F15" s="17"/>
      <c r="G15" s="7">
        <v>7.640991930417885</v>
      </c>
      <c r="H15" s="7">
        <v>61.01971667424777</v>
      </c>
      <c r="I15" s="7">
        <v>5.208362087832359</v>
      </c>
      <c r="J15" s="8">
        <v>7.985837078473477</v>
      </c>
      <c r="K15" s="17"/>
      <c r="L15" s="8">
        <f t="shared" si="0"/>
        <v>1.1990717476397406</v>
      </c>
      <c r="M15" s="8">
        <f t="shared" si="1"/>
        <v>3.0358481706023603</v>
      </c>
    </row>
    <row r="16" spans="1:13" ht="12.75">
      <c r="A16" s="39" t="s">
        <v>16</v>
      </c>
      <c r="B16" s="7">
        <v>0.286315548365854</v>
      </c>
      <c r="C16" s="7">
        <v>6.860985008747756</v>
      </c>
      <c r="D16" s="7"/>
      <c r="E16" s="8">
        <v>23.96301929080285</v>
      </c>
      <c r="F16" s="17"/>
      <c r="G16" s="7">
        <v>0</v>
      </c>
      <c r="H16" s="7">
        <v>0.17790004861296727</v>
      </c>
      <c r="I16" s="7"/>
      <c r="J16" s="8" t="s">
        <v>44</v>
      </c>
      <c r="K16" s="17"/>
      <c r="L16" s="8"/>
      <c r="M16" s="8">
        <f aca="true" t="shared" si="2" ref="M16:M26">C16/H16</f>
        <v>38.566515648763314</v>
      </c>
    </row>
    <row r="17" spans="1:13" ht="12.75">
      <c r="A17" s="39" t="s">
        <v>70</v>
      </c>
      <c r="B17" s="7"/>
      <c r="C17" s="7"/>
      <c r="D17" s="7"/>
      <c r="E17" s="8"/>
      <c r="F17" s="17"/>
      <c r="G17" s="7">
        <v>0.8335627560455875</v>
      </c>
      <c r="H17" s="7">
        <v>4.625401263937149</v>
      </c>
      <c r="I17" s="7"/>
      <c r="J17" s="8">
        <v>5.548953849473795</v>
      </c>
      <c r="K17" s="17"/>
      <c r="L17" s="8">
        <f aca="true" t="shared" si="3" ref="L17:L26">B17/G17</f>
        <v>0</v>
      </c>
      <c r="M17" s="8">
        <f t="shared" si="2"/>
        <v>0</v>
      </c>
    </row>
    <row r="18" spans="1:13" ht="12.75">
      <c r="A18" s="39" t="s">
        <v>18</v>
      </c>
      <c r="B18" s="7">
        <v>2.433682161109759</v>
      </c>
      <c r="C18" s="7">
        <v>65.17935758310368</v>
      </c>
      <c r="D18" s="7"/>
      <c r="E18" s="8">
        <v>26.782198030897302</v>
      </c>
      <c r="F18" s="17"/>
      <c r="G18" s="7">
        <v>7.502064804410288</v>
      </c>
      <c r="H18" s="7">
        <v>80.4108219730612</v>
      </c>
      <c r="I18" s="7">
        <v>3.645853461482652</v>
      </c>
      <c r="J18" s="8">
        <v>10.718492051120322</v>
      </c>
      <c r="K18" s="17"/>
      <c r="L18" s="8">
        <f t="shared" si="3"/>
        <v>0.3244016446884136</v>
      </c>
      <c r="M18" s="8">
        <f t="shared" si="2"/>
        <v>0.8105794218213528</v>
      </c>
    </row>
    <row r="19" spans="1:13" ht="12.75">
      <c r="A19" s="39" t="s">
        <v>19</v>
      </c>
      <c r="B19" s="7">
        <v>2.004208838560978</v>
      </c>
      <c r="C19" s="7">
        <v>277.8698928542841</v>
      </c>
      <c r="D19" s="7">
        <v>6.984647124762249</v>
      </c>
      <c r="E19" s="8">
        <v>138.64318303964504</v>
      </c>
      <c r="F19" s="17"/>
      <c r="G19" s="7">
        <v>8.891336064486266</v>
      </c>
      <c r="H19" s="7">
        <v>106.74002916778036</v>
      </c>
      <c r="I19" s="7">
        <v>2.6041810439161797</v>
      </c>
      <c r="J19" s="8">
        <v>12.004948232034655</v>
      </c>
      <c r="K19" s="17"/>
      <c r="L19" s="8">
        <f t="shared" si="3"/>
        <v>0.2254114369342286</v>
      </c>
      <c r="M19" s="8">
        <f t="shared" si="2"/>
        <v>2.603239806291523</v>
      </c>
    </row>
    <row r="20" spans="1:13" ht="12.75">
      <c r="A20" s="39" t="s">
        <v>20</v>
      </c>
      <c r="B20" s="7">
        <v>0.572631096731708</v>
      </c>
      <c r="C20" s="7">
        <v>44.59640255686041</v>
      </c>
      <c r="D20" s="7"/>
      <c r="E20" s="8">
        <v>77.87981269510927</v>
      </c>
      <c r="F20" s="17"/>
      <c r="G20" s="7">
        <v>1.0419534450569845</v>
      </c>
      <c r="H20" s="7">
        <v>13.164603597359578</v>
      </c>
      <c r="I20" s="7"/>
      <c r="J20" s="8">
        <v>12.634541072648025</v>
      </c>
      <c r="K20" s="17"/>
      <c r="L20" s="8">
        <f t="shared" si="3"/>
        <v>0.5495745510015476</v>
      </c>
      <c r="M20" s="8">
        <f t="shared" si="2"/>
        <v>3.387599347526507</v>
      </c>
    </row>
    <row r="21" spans="1:13" ht="12.75">
      <c r="A21" s="39" t="s">
        <v>21</v>
      </c>
      <c r="B21" s="7">
        <v>0.143157774182927</v>
      </c>
      <c r="C21" s="7">
        <v>17.15246252186939</v>
      </c>
      <c r="D21" s="7"/>
      <c r="E21" s="8">
        <v>119.81509645401425</v>
      </c>
      <c r="F21" s="17"/>
      <c r="G21" s="7">
        <v>0.9724898820531854</v>
      </c>
      <c r="H21" s="7">
        <v>6.760201847292756</v>
      </c>
      <c r="I21" s="7">
        <v>1.041672417566472</v>
      </c>
      <c r="J21" s="8">
        <v>6.95143669054959</v>
      </c>
      <c r="K21" s="17"/>
      <c r="L21" s="8">
        <f t="shared" si="3"/>
        <v>0.1472074690182717</v>
      </c>
      <c r="M21" s="8">
        <f t="shared" si="2"/>
        <v>2.537270766366007</v>
      </c>
    </row>
    <row r="22" spans="1:13" ht="12.75">
      <c r="A22" s="39" t="s">
        <v>22</v>
      </c>
      <c r="B22" s="7">
        <v>0.572631096731708</v>
      </c>
      <c r="C22" s="7">
        <v>34.30492504373878</v>
      </c>
      <c r="D22" s="7"/>
      <c r="E22" s="8">
        <v>59.907548227007126</v>
      </c>
      <c r="F22" s="17"/>
      <c r="G22" s="7">
        <v>1.0419534450569845</v>
      </c>
      <c r="H22" s="7">
        <v>16.011004375167058</v>
      </c>
      <c r="I22" s="7"/>
      <c r="J22" s="8">
        <v>15.366333737004359</v>
      </c>
      <c r="K22" s="17"/>
      <c r="L22" s="8">
        <f t="shared" si="3"/>
        <v>0.5495745510015476</v>
      </c>
      <c r="M22" s="8">
        <f t="shared" si="2"/>
        <v>2.142584202709072</v>
      </c>
    </row>
    <row r="23" spans="1:13" ht="12.75">
      <c r="A23" s="39" t="s">
        <v>23</v>
      </c>
      <c r="B23" s="7">
        <v>0.286315548365854</v>
      </c>
      <c r="C23" s="7">
        <v>6.860985008747756</v>
      </c>
      <c r="D23" s="7"/>
      <c r="E23" s="8">
        <v>23.96301929080285</v>
      </c>
      <c r="F23" s="17"/>
      <c r="G23" s="7">
        <v>0.2778542520151958</v>
      </c>
      <c r="H23" s="7">
        <v>2.3127006319685743</v>
      </c>
      <c r="I23" s="7">
        <v>0.520836208783236</v>
      </c>
      <c r="J23" s="8">
        <v>8.323430774210694</v>
      </c>
      <c r="K23" s="17"/>
      <c r="L23" s="8">
        <f t="shared" si="3"/>
        <v>1.030452283127902</v>
      </c>
      <c r="M23" s="8">
        <f t="shared" si="2"/>
        <v>2.9666550499048703</v>
      </c>
    </row>
    <row r="24" spans="1:13" ht="12.75">
      <c r="A24" s="39" t="s">
        <v>24</v>
      </c>
      <c r="B24" s="7">
        <v>2.004208838560978</v>
      </c>
      <c r="C24" s="7">
        <v>48.026895061234285</v>
      </c>
      <c r="D24" s="7"/>
      <c r="E24" s="8">
        <v>23.963019290802844</v>
      </c>
      <c r="F24" s="17"/>
      <c r="G24" s="7">
        <v>3.751032402205144</v>
      </c>
      <c r="H24" s="7">
        <v>11.207703062616938</v>
      </c>
      <c r="I24" s="7">
        <v>2.6041810439161797</v>
      </c>
      <c r="J24" s="8">
        <v>2.987898226639736</v>
      </c>
      <c r="K24" s="17"/>
      <c r="L24" s="8">
        <f t="shared" si="3"/>
        <v>0.5343085912515048</v>
      </c>
      <c r="M24" s="8">
        <f t="shared" si="2"/>
        <v>4.285168405418145</v>
      </c>
    </row>
    <row r="25" spans="1:13" ht="12.75">
      <c r="A25" s="39" t="s">
        <v>25</v>
      </c>
      <c r="B25" s="7">
        <v>4.008417677121956</v>
      </c>
      <c r="C25" s="7">
        <v>102.91477513121633</v>
      </c>
      <c r="D25" s="7">
        <v>2.328215708254083</v>
      </c>
      <c r="E25" s="8">
        <v>25.674663525860193</v>
      </c>
      <c r="F25" s="17"/>
      <c r="G25" s="7">
        <v>2.986933209163355</v>
      </c>
      <c r="H25" s="7">
        <v>19.924805444652335</v>
      </c>
      <c r="I25" s="7">
        <v>2.6041810439161797</v>
      </c>
      <c r="J25" s="8">
        <v>6.670656505986388</v>
      </c>
      <c r="K25" s="17"/>
      <c r="L25" s="8">
        <f t="shared" si="3"/>
        <v>1.3419843687247097</v>
      </c>
      <c r="M25" s="8">
        <f t="shared" si="2"/>
        <v>5.165158345816514</v>
      </c>
    </row>
    <row r="26" spans="1:13" ht="12.75">
      <c r="A26" s="39" t="s">
        <v>26</v>
      </c>
      <c r="B26" s="7">
        <v>0.286315548365854</v>
      </c>
      <c r="C26" s="7">
        <v>3.430492504373878</v>
      </c>
      <c r="D26" s="7"/>
      <c r="E26" s="8">
        <v>11.981509645401426</v>
      </c>
      <c r="F26" s="17"/>
      <c r="G26" s="7">
        <v>0.3473178150189948</v>
      </c>
      <c r="H26" s="7">
        <v>1.95690053474264</v>
      </c>
      <c r="I26" s="7"/>
      <c r="J26" s="8">
        <v>5.634322370234931</v>
      </c>
      <c r="K26" s="17"/>
      <c r="L26" s="8">
        <f t="shared" si="3"/>
        <v>0.8243618265023216</v>
      </c>
      <c r="M26" s="8">
        <f t="shared" si="2"/>
        <v>1.7530234385801504</v>
      </c>
    </row>
    <row r="27" spans="1:13" ht="12.75">
      <c r="A27" s="7" t="s">
        <v>31</v>
      </c>
      <c r="B27" s="7">
        <v>37.07786351337809</v>
      </c>
      <c r="C27" s="7">
        <v>1310.4481366708212</v>
      </c>
      <c r="D27" s="7">
        <v>48.89252987333575</v>
      </c>
      <c r="E27" s="8">
        <v>35.343140421184124</v>
      </c>
      <c r="F27" s="17"/>
      <c r="G27" s="7">
        <v>62.586670266422864</v>
      </c>
      <c r="H27" s="7">
        <v>516.265941074831</v>
      </c>
      <c r="I27" s="7">
        <v>41.14606049387564</v>
      </c>
      <c r="J27" s="8">
        <v>8.248816223600931</v>
      </c>
      <c r="K27" s="17"/>
      <c r="L27" s="8">
        <f>B27/G27</f>
        <v>0.592424287081302</v>
      </c>
      <c r="M27" s="8">
        <f>C27/H27</f>
        <v>2.538319947937213</v>
      </c>
    </row>
    <row r="28" spans="2:9" ht="12.75">
      <c r="B28" s="2">
        <f>SUM(B7:B26)</f>
        <v>40.22733454540248</v>
      </c>
      <c r="C28" s="2">
        <f>SUM(C7:C26)</f>
        <v>1320.7396141839429</v>
      </c>
      <c r="D28" s="2">
        <f>SUM(D7:D26)</f>
        <v>48.89252987333575</v>
      </c>
      <c r="E28" s="2"/>
      <c r="G28" s="2">
        <f>SUM(G7:G26)</f>
        <v>62.58667026642285</v>
      </c>
      <c r="H28" s="2">
        <f>SUM(H7:H26)</f>
        <v>516.2659410748311</v>
      </c>
      <c r="I28" s="2">
        <f>SUM(I7:I26)</f>
        <v>41.146060493875645</v>
      </c>
    </row>
  </sheetData>
  <mergeCells count="5">
    <mergeCell ref="A2:M2"/>
    <mergeCell ref="A3:M3"/>
    <mergeCell ref="B5:E5"/>
    <mergeCell ref="G5:J5"/>
    <mergeCell ref="L5:M5"/>
  </mergeCells>
  <printOptions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workbookViewId="0" topLeftCell="A1">
      <selection activeCell="A16" sqref="A16"/>
    </sheetView>
  </sheetViews>
  <sheetFormatPr defaultColWidth="9.140625" defaultRowHeight="12.75"/>
  <cols>
    <col min="1" max="1" width="86.8515625" style="40" customWidth="1"/>
  </cols>
  <sheetData>
    <row r="2" ht="20.25">
      <c r="A2" s="41" t="s">
        <v>71</v>
      </c>
    </row>
    <row r="3" ht="18">
      <c r="A3" s="42" t="s">
        <v>72</v>
      </c>
    </row>
    <row r="5" ht="12.75">
      <c r="A5" s="40" t="s">
        <v>48</v>
      </c>
    </row>
    <row r="6" ht="14.25" customHeight="1"/>
    <row r="7" ht="12.75">
      <c r="A7" s="40" t="s">
        <v>49</v>
      </c>
    </row>
    <row r="8" ht="12.75">
      <c r="A8" s="40" t="s">
        <v>50</v>
      </c>
    </row>
    <row r="9" ht="25.5">
      <c r="A9" s="40" t="s">
        <v>51</v>
      </c>
    </row>
    <row r="11" ht="25.5">
      <c r="A11" s="40" t="s">
        <v>52</v>
      </c>
    </row>
  </sheetData>
  <printOptions/>
  <pageMargins left="0.75" right="0.75" top="1" bottom="1" header="0.5" footer="0.5"/>
  <pageSetup orientation="landscape" r:id="rId1"/>
  <headerFooter alignWithMargins="0">
    <oddFooter>&amp;CPrepared by Pamela E. Oliver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view="pageBreakPreview" zoomScaleSheetLayoutView="100" workbookViewId="0" topLeftCell="A1">
      <selection activeCell="J30" sqref="J30"/>
    </sheetView>
  </sheetViews>
  <sheetFormatPr defaultColWidth="9.140625" defaultRowHeight="12.75"/>
  <cols>
    <col min="1" max="1" width="16.00390625" style="0" customWidth="1"/>
    <col min="2" max="2" width="8.57421875" style="0" customWidth="1"/>
    <col min="3" max="3" width="8.7109375" style="0" customWidth="1"/>
    <col min="4" max="4" width="9.57421875" style="0" customWidth="1"/>
    <col min="5" max="5" width="4.28125" style="0" customWidth="1"/>
    <col min="6" max="6" width="11.7109375" style="0" hidden="1" customWidth="1"/>
    <col min="7" max="7" width="10.00390625" style="0" customWidth="1"/>
    <col min="8" max="8" width="11.57421875" style="0" customWidth="1"/>
    <col min="9" max="9" width="12.00390625" style="0" customWidth="1"/>
    <col min="10" max="10" width="17.57421875" style="0" customWidth="1"/>
  </cols>
  <sheetData>
    <row r="2" spans="1:10" ht="18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2.75">
      <c r="A4" s="44" t="s">
        <v>56</v>
      </c>
      <c r="B4" s="45"/>
      <c r="C4" s="45"/>
      <c r="D4" s="45"/>
      <c r="E4" s="17"/>
      <c r="F4" s="5"/>
      <c r="G4" s="44" t="s">
        <v>57</v>
      </c>
      <c r="H4" s="45"/>
      <c r="I4" s="45"/>
      <c r="J4" s="45"/>
    </row>
    <row r="5" spans="1:10" ht="12.75">
      <c r="A5" s="30" t="s">
        <v>53</v>
      </c>
      <c r="B5" s="31" t="s">
        <v>4</v>
      </c>
      <c r="C5" s="31" t="s">
        <v>5</v>
      </c>
      <c r="D5" s="31" t="s">
        <v>54</v>
      </c>
      <c r="E5" s="32"/>
      <c r="F5" s="3"/>
      <c r="G5" s="31" t="s">
        <v>4</v>
      </c>
      <c r="H5" s="31" t="s">
        <v>5</v>
      </c>
      <c r="I5" s="33" t="s">
        <v>54</v>
      </c>
      <c r="J5" s="34" t="s">
        <v>55</v>
      </c>
    </row>
    <row r="6" spans="1:10" ht="12.75">
      <c r="A6" s="5"/>
      <c r="B6" s="5"/>
      <c r="C6" s="5"/>
      <c r="D6" s="5"/>
      <c r="E6" s="16"/>
      <c r="G6" s="5"/>
      <c r="H6" s="5"/>
      <c r="I6" s="10"/>
      <c r="J6" s="13"/>
    </row>
    <row r="7" spans="1:10" ht="12.75">
      <c r="A7" s="5" t="s">
        <v>7</v>
      </c>
      <c r="B7" s="5">
        <v>24</v>
      </c>
      <c r="C7" s="5">
        <v>6</v>
      </c>
      <c r="D7" s="5" t="s">
        <v>2</v>
      </c>
      <c r="E7" s="16"/>
      <c r="F7" t="s">
        <v>7</v>
      </c>
      <c r="G7" s="7">
        <f>(100000*B7/B$30)/(7/3)</f>
        <v>3.435786580390248</v>
      </c>
      <c r="H7" s="7">
        <f aca="true" t="shared" si="0" ref="H7:H28">(100000*C7/C$30)/(7/3)</f>
        <v>20.582955026243265</v>
      </c>
      <c r="I7" s="11"/>
      <c r="J7" s="14">
        <f>H7/G7</f>
        <v>5.990754822700712</v>
      </c>
    </row>
    <row r="8" spans="1:10" ht="12.75">
      <c r="A8" s="5" t="s">
        <v>8</v>
      </c>
      <c r="B8" s="5">
        <v>57</v>
      </c>
      <c r="C8" s="5">
        <v>59</v>
      </c>
      <c r="D8" s="5">
        <v>5</v>
      </c>
      <c r="E8" s="16"/>
      <c r="F8" t="s">
        <v>8</v>
      </c>
      <c r="G8" s="7">
        <f aca="true" t="shared" si="1" ref="G8:G28">(100000*B8/B$30)/(7/3)</f>
        <v>8.159993128426839</v>
      </c>
      <c r="H8" s="7">
        <f t="shared" si="0"/>
        <v>202.39905775805877</v>
      </c>
      <c r="I8" s="11">
        <f>(100000*D8/D$30)/(7/3)</f>
        <v>11.641078541270415</v>
      </c>
      <c r="J8" s="14">
        <f aca="true" t="shared" si="2" ref="J8:J28">H8/G8</f>
        <v>24.803826985216983</v>
      </c>
    </row>
    <row r="9" spans="1:10" ht="12.75">
      <c r="A9" s="5" t="s">
        <v>9</v>
      </c>
      <c r="B9" s="5">
        <v>19</v>
      </c>
      <c r="C9" s="5">
        <v>29</v>
      </c>
      <c r="D9" s="5">
        <v>2</v>
      </c>
      <c r="E9" s="16"/>
      <c r="F9" t="s">
        <v>9</v>
      </c>
      <c r="G9" s="7">
        <f t="shared" si="1"/>
        <v>2.7199977094756127</v>
      </c>
      <c r="H9" s="7">
        <f t="shared" si="0"/>
        <v>99.48428262684246</v>
      </c>
      <c r="I9" s="11">
        <f>(100000*D9/D$30)/(7/3)</f>
        <v>4.656431416508166</v>
      </c>
      <c r="J9" s="14">
        <f t="shared" si="2"/>
        <v>36.57513470701488</v>
      </c>
    </row>
    <row r="10" spans="1:10" ht="12.75">
      <c r="A10" s="5" t="s">
        <v>10</v>
      </c>
      <c r="B10" s="5">
        <v>45</v>
      </c>
      <c r="C10" s="5">
        <v>107</v>
      </c>
      <c r="D10" s="5">
        <v>6</v>
      </c>
      <c r="E10" s="16"/>
      <c r="F10" t="s">
        <v>10</v>
      </c>
      <c r="G10" s="7">
        <f t="shared" si="1"/>
        <v>6.442099838231715</v>
      </c>
      <c r="H10" s="7">
        <f t="shared" si="0"/>
        <v>367.0626979680049</v>
      </c>
      <c r="I10" s="11">
        <f>(100000*D10/D$30)/(7/3)</f>
        <v>13.969294249524498</v>
      </c>
      <c r="J10" s="14">
        <f t="shared" si="2"/>
        <v>56.97873475813122</v>
      </c>
    </row>
    <row r="11" spans="1:10" ht="12.75">
      <c r="A11" s="5" t="s">
        <v>11</v>
      </c>
      <c r="B11" s="5">
        <v>15</v>
      </c>
      <c r="C11" s="5">
        <v>45</v>
      </c>
      <c r="D11" s="5" t="s">
        <v>2</v>
      </c>
      <c r="E11" s="16"/>
      <c r="F11" t="s">
        <v>11</v>
      </c>
      <c r="G11" s="7">
        <f t="shared" si="1"/>
        <v>2.147366612743905</v>
      </c>
      <c r="H11" s="7">
        <f t="shared" si="0"/>
        <v>154.3721626968245</v>
      </c>
      <c r="I11" s="11"/>
      <c r="J11" s="14">
        <f t="shared" si="2"/>
        <v>71.88905787240854</v>
      </c>
    </row>
    <row r="12" spans="1:10" ht="12.75">
      <c r="A12" s="5" t="s">
        <v>12</v>
      </c>
      <c r="B12" s="5">
        <v>11</v>
      </c>
      <c r="C12" s="5">
        <v>40</v>
      </c>
      <c r="D12" s="5" t="s">
        <v>2</v>
      </c>
      <c r="E12" s="16"/>
      <c r="F12" t="s">
        <v>12</v>
      </c>
      <c r="G12" s="7">
        <f t="shared" si="1"/>
        <v>1.574735516012197</v>
      </c>
      <c r="H12" s="7">
        <f t="shared" si="0"/>
        <v>137.2197001749551</v>
      </c>
      <c r="I12" s="11"/>
      <c r="J12" s="14">
        <f t="shared" si="2"/>
        <v>87.13825196655581</v>
      </c>
    </row>
    <row r="13" spans="1:10" ht="12.75">
      <c r="A13" s="5" t="s">
        <v>13</v>
      </c>
      <c r="B13" s="5">
        <v>3</v>
      </c>
      <c r="C13" s="5"/>
      <c r="D13" s="5" t="s">
        <v>2</v>
      </c>
      <c r="E13" s="16"/>
      <c r="F13" t="s">
        <v>13</v>
      </c>
      <c r="G13" s="7">
        <f t="shared" si="1"/>
        <v>0.429473322548781</v>
      </c>
      <c r="H13" s="7">
        <f t="shared" si="0"/>
        <v>0</v>
      </c>
      <c r="I13" s="11"/>
      <c r="J13" s="14">
        <f t="shared" si="2"/>
        <v>0</v>
      </c>
    </row>
    <row r="14" spans="1:10" ht="12.75">
      <c r="A14" s="5" t="s">
        <v>14</v>
      </c>
      <c r="B14" s="5">
        <v>73</v>
      </c>
      <c r="C14" s="5">
        <v>42</v>
      </c>
      <c r="D14" s="5">
        <v>5</v>
      </c>
      <c r="E14" s="16"/>
      <c r="F14" t="s">
        <v>14</v>
      </c>
      <c r="G14" s="7">
        <f t="shared" si="1"/>
        <v>10.45051751535367</v>
      </c>
      <c r="H14" s="7">
        <f t="shared" si="0"/>
        <v>144.08068518370285</v>
      </c>
      <c r="I14" s="11">
        <f>(100000*D14/D$30)/(7/3)</f>
        <v>11.641078541270415</v>
      </c>
      <c r="J14" s="14">
        <f t="shared" si="2"/>
        <v>13.786942605667392</v>
      </c>
    </row>
    <row r="15" spans="1:10" ht="12.75">
      <c r="A15" s="5" t="s">
        <v>15</v>
      </c>
      <c r="B15" s="5">
        <v>137</v>
      </c>
      <c r="C15" s="5">
        <v>143</v>
      </c>
      <c r="D15" s="5">
        <v>8</v>
      </c>
      <c r="E15" s="16"/>
      <c r="F15" t="s">
        <v>15</v>
      </c>
      <c r="G15" s="7">
        <f t="shared" si="1"/>
        <v>19.612615063060996</v>
      </c>
      <c r="H15" s="7">
        <f t="shared" si="0"/>
        <v>490.56042812546445</v>
      </c>
      <c r="I15" s="11">
        <f>(100000*D15/D$30)/(7/3)</f>
        <v>18.625725666032665</v>
      </c>
      <c r="J15" s="14">
        <f t="shared" si="2"/>
        <v>25.012494588210274</v>
      </c>
    </row>
    <row r="16" spans="1:10" ht="12.75">
      <c r="A16" s="5" t="s">
        <v>16</v>
      </c>
      <c r="B16" s="5">
        <v>4</v>
      </c>
      <c r="C16" s="5">
        <v>5</v>
      </c>
      <c r="D16" s="5" t="s">
        <v>2</v>
      </c>
      <c r="E16" s="16"/>
      <c r="F16" t="s">
        <v>16</v>
      </c>
      <c r="G16" s="7">
        <f t="shared" si="1"/>
        <v>0.572631096731708</v>
      </c>
      <c r="H16" s="7">
        <f t="shared" si="0"/>
        <v>17.15246252186939</v>
      </c>
      <c r="I16" s="11"/>
      <c r="J16" s="14">
        <f t="shared" si="2"/>
        <v>29.953774113503563</v>
      </c>
    </row>
    <row r="17" spans="1:10" ht="12.75">
      <c r="A17" s="5" t="s">
        <v>17</v>
      </c>
      <c r="B17" s="5">
        <v>1</v>
      </c>
      <c r="C17" s="5">
        <v>1</v>
      </c>
      <c r="D17" s="5" t="s">
        <v>2</v>
      </c>
      <c r="E17" s="16"/>
      <c r="F17" t="s">
        <v>17</v>
      </c>
      <c r="G17" s="7">
        <f t="shared" si="1"/>
        <v>0.143157774182927</v>
      </c>
      <c r="H17" s="7">
        <f t="shared" si="0"/>
        <v>3.430492504373878</v>
      </c>
      <c r="I17" s="11"/>
      <c r="J17" s="14">
        <f t="shared" si="2"/>
        <v>23.96301929080285</v>
      </c>
    </row>
    <row r="18" spans="1:10" ht="12.75">
      <c r="A18" s="5" t="s">
        <v>18</v>
      </c>
      <c r="B18" s="5">
        <v>22</v>
      </c>
      <c r="C18" s="5">
        <v>44</v>
      </c>
      <c r="D18" s="5">
        <v>1</v>
      </c>
      <c r="E18" s="16"/>
      <c r="F18" t="s">
        <v>18</v>
      </c>
      <c r="G18" s="7">
        <f t="shared" si="1"/>
        <v>3.149471032024394</v>
      </c>
      <c r="H18" s="7">
        <f t="shared" si="0"/>
        <v>150.94167019245063</v>
      </c>
      <c r="I18" s="11">
        <f>(100000*D18/D$30)/(7/3)</f>
        <v>2.328215708254083</v>
      </c>
      <c r="J18" s="14">
        <f t="shared" si="2"/>
        <v>47.9260385816057</v>
      </c>
    </row>
    <row r="19" spans="1:10" ht="12.75">
      <c r="A19" s="5" t="s">
        <v>62</v>
      </c>
      <c r="B19" s="5">
        <v>20</v>
      </c>
      <c r="C19" s="5">
        <v>129</v>
      </c>
      <c r="D19" s="5">
        <v>3</v>
      </c>
      <c r="E19" s="16"/>
      <c r="F19" t="s">
        <v>19</v>
      </c>
      <c r="G19" s="7">
        <f t="shared" si="1"/>
        <v>2.86315548365854</v>
      </c>
      <c r="H19" s="7">
        <f t="shared" si="0"/>
        <v>442.5335330642302</v>
      </c>
      <c r="I19" s="11">
        <f>(100000*D19/D$30)/(7/3)</f>
        <v>6.984647124762249</v>
      </c>
      <c r="J19" s="14">
        <f t="shared" si="2"/>
        <v>154.56147442567837</v>
      </c>
    </row>
    <row r="20" spans="1:10" ht="12.75">
      <c r="A20" s="5" t="s">
        <v>20</v>
      </c>
      <c r="B20" s="5">
        <v>6</v>
      </c>
      <c r="C20" s="5">
        <v>27</v>
      </c>
      <c r="D20" s="5" t="s">
        <v>2</v>
      </c>
      <c r="E20" s="16"/>
      <c r="F20" t="s">
        <v>20</v>
      </c>
      <c r="G20" s="7">
        <f t="shared" si="1"/>
        <v>0.858946645097562</v>
      </c>
      <c r="H20" s="7">
        <f t="shared" si="0"/>
        <v>92.62329761809471</v>
      </c>
      <c r="I20" s="11"/>
      <c r="J20" s="14">
        <f t="shared" si="2"/>
        <v>107.83358680861284</v>
      </c>
    </row>
    <row r="21" spans="1:10" ht="12.75">
      <c r="A21" s="5" t="s">
        <v>21</v>
      </c>
      <c r="B21" s="5">
        <v>4</v>
      </c>
      <c r="C21" s="5">
        <v>9</v>
      </c>
      <c r="D21" s="5" t="s">
        <v>2</v>
      </c>
      <c r="E21" s="16"/>
      <c r="F21" t="s">
        <v>21</v>
      </c>
      <c r="G21" s="7">
        <f t="shared" si="1"/>
        <v>0.572631096731708</v>
      </c>
      <c r="H21" s="7">
        <f t="shared" si="0"/>
        <v>30.8744325393649</v>
      </c>
      <c r="I21" s="11"/>
      <c r="J21" s="14">
        <f t="shared" si="2"/>
        <v>53.91679340430641</v>
      </c>
    </row>
    <row r="22" spans="1:10" ht="12.75">
      <c r="A22" s="5" t="s">
        <v>22</v>
      </c>
      <c r="B22" s="5">
        <v>6</v>
      </c>
      <c r="C22" s="5">
        <v>13</v>
      </c>
      <c r="D22" s="5" t="s">
        <v>2</v>
      </c>
      <c r="E22" s="16"/>
      <c r="F22" t="s">
        <v>22</v>
      </c>
      <c r="G22" s="7">
        <f t="shared" si="1"/>
        <v>0.858946645097562</v>
      </c>
      <c r="H22" s="7">
        <f t="shared" si="0"/>
        <v>44.59640255686041</v>
      </c>
      <c r="I22" s="11"/>
      <c r="J22" s="14">
        <f t="shared" si="2"/>
        <v>51.91987513007284</v>
      </c>
    </row>
    <row r="23" spans="1:10" ht="12.75">
      <c r="A23" s="5" t="s">
        <v>23</v>
      </c>
      <c r="B23" s="5">
        <v>4</v>
      </c>
      <c r="C23" s="5">
        <v>4</v>
      </c>
      <c r="D23" s="5" t="s">
        <v>2</v>
      </c>
      <c r="E23" s="16"/>
      <c r="F23" t="s">
        <v>23</v>
      </c>
      <c r="G23" s="7">
        <f t="shared" si="1"/>
        <v>0.572631096731708</v>
      </c>
      <c r="H23" s="7">
        <f t="shared" si="0"/>
        <v>13.721970017495511</v>
      </c>
      <c r="I23" s="11"/>
      <c r="J23" s="14">
        <f t="shared" si="2"/>
        <v>23.96301929080285</v>
      </c>
    </row>
    <row r="24" spans="1:10" ht="12.75">
      <c r="A24" s="5" t="s">
        <v>24</v>
      </c>
      <c r="B24" s="5">
        <v>22</v>
      </c>
      <c r="C24" s="5">
        <v>19</v>
      </c>
      <c r="D24" s="5">
        <v>1</v>
      </c>
      <c r="E24" s="16"/>
      <c r="F24" t="s">
        <v>24</v>
      </c>
      <c r="G24" s="7">
        <f t="shared" si="1"/>
        <v>3.149471032024394</v>
      </c>
      <c r="H24" s="7">
        <f t="shared" si="0"/>
        <v>65.17935758310368</v>
      </c>
      <c r="I24" s="11">
        <f>(100000*D24/D$30)/(7/3)</f>
        <v>2.328215708254083</v>
      </c>
      <c r="J24" s="14">
        <f t="shared" si="2"/>
        <v>20.695334842057008</v>
      </c>
    </row>
    <row r="25" spans="1:10" ht="12.75">
      <c r="A25" s="5" t="s">
        <v>25</v>
      </c>
      <c r="B25" s="5">
        <v>47</v>
      </c>
      <c r="C25" s="5">
        <v>63</v>
      </c>
      <c r="D25" s="5">
        <v>1</v>
      </c>
      <c r="E25" s="16"/>
      <c r="F25" t="s">
        <v>25</v>
      </c>
      <c r="G25" s="7">
        <f t="shared" si="1"/>
        <v>6.728415386597569</v>
      </c>
      <c r="H25" s="7">
        <f t="shared" si="0"/>
        <v>216.1210277755543</v>
      </c>
      <c r="I25" s="11">
        <f>(100000*D25/D$30)/(7/3)</f>
        <v>2.328215708254083</v>
      </c>
      <c r="J25" s="14">
        <f t="shared" si="2"/>
        <v>32.12064287916127</v>
      </c>
    </row>
    <row r="26" spans="1:10" ht="12.75">
      <c r="A26" s="5" t="s">
        <v>26</v>
      </c>
      <c r="B26" s="5">
        <v>9</v>
      </c>
      <c r="C26" s="5">
        <v>2</v>
      </c>
      <c r="D26" s="5" t="s">
        <v>2</v>
      </c>
      <c r="E26" s="16"/>
      <c r="F26" t="s">
        <v>26</v>
      </c>
      <c r="G26" s="7">
        <f t="shared" si="1"/>
        <v>1.288419967646343</v>
      </c>
      <c r="H26" s="7">
        <f t="shared" si="0"/>
        <v>6.860985008747756</v>
      </c>
      <c r="I26" s="11"/>
      <c r="J26" s="14">
        <f t="shared" si="2"/>
        <v>5.325115397956188</v>
      </c>
    </row>
    <row r="27" spans="1:10" ht="12.75">
      <c r="A27" s="5"/>
      <c r="B27" s="5"/>
      <c r="C27" s="5"/>
      <c r="D27" s="5"/>
      <c r="E27" s="16"/>
      <c r="G27" s="7"/>
      <c r="H27" s="7"/>
      <c r="I27" s="11"/>
      <c r="J27" s="14"/>
    </row>
    <row r="28" spans="1:10" ht="12.75">
      <c r="A28" s="5" t="s">
        <v>31</v>
      </c>
      <c r="B28" s="5">
        <f>SUM(B7:B26)</f>
        <v>529</v>
      </c>
      <c r="C28" s="5">
        <f>SUM(C7:C26)</f>
        <v>787</v>
      </c>
      <c r="D28" s="5">
        <f>SUM(D7:D26)</f>
        <v>32</v>
      </c>
      <c r="E28" s="16"/>
      <c r="F28" t="s">
        <v>31</v>
      </c>
      <c r="G28" s="7">
        <f t="shared" si="1"/>
        <v>75.73046254276838</v>
      </c>
      <c r="H28" s="7">
        <f t="shared" si="0"/>
        <v>2699.797600942242</v>
      </c>
      <c r="I28" s="11">
        <f>(100000*D28/D$30)/(7/3)</f>
        <v>74.50290266413066</v>
      </c>
      <c r="J28" s="14">
        <f t="shared" si="2"/>
        <v>35.65008730030594</v>
      </c>
    </row>
    <row r="29" spans="1:5" ht="12.75">
      <c r="A29" s="16"/>
      <c r="B29" s="16"/>
      <c r="C29" s="16"/>
      <c r="D29" s="16"/>
      <c r="E29" s="4"/>
    </row>
    <row r="30" spans="1:5" ht="12.75">
      <c r="A30" s="5" t="s">
        <v>37</v>
      </c>
      <c r="B30" s="7">
        <v>299370</v>
      </c>
      <c r="C30" s="7">
        <v>12493</v>
      </c>
      <c r="D30" s="7">
        <v>18407.72</v>
      </c>
      <c r="E30" s="4"/>
    </row>
    <row r="31" spans="1:5" ht="12.75">
      <c r="A31" s="5" t="s">
        <v>38</v>
      </c>
      <c r="B31" s="15">
        <f>B30/SUM($B$30:$D$30)</f>
        <v>0.9064382092363502</v>
      </c>
      <c r="C31" s="15">
        <f>C30/SUM($B$30:$D$30)</f>
        <v>0.03782654423619509</v>
      </c>
      <c r="D31" s="15">
        <f>D30/SUM($B$30:$D$30)</f>
        <v>0.05573524652745482</v>
      </c>
      <c r="E31" s="4"/>
    </row>
    <row r="33" ht="12.75">
      <c r="A33" t="s">
        <v>58</v>
      </c>
    </row>
  </sheetData>
  <mergeCells count="3">
    <mergeCell ref="A2:J2"/>
    <mergeCell ref="A4:D4"/>
    <mergeCell ref="G4:J4"/>
  </mergeCells>
  <printOptions/>
  <pageMargins left="0.75" right="0.75" top="1" bottom="1" header="0.5" footer="0.5"/>
  <pageSetup fitToHeight="1" fitToWidth="1" orientation="landscape" r:id="rId1"/>
  <headerFooter alignWithMargins="0">
    <oddFooter>&amp;L&amp;8Pamela Oliver, Professor of Sociology, University of Wisconsin&amp;R&amp;8&amp;D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K30" sqref="K30"/>
    </sheetView>
  </sheetViews>
  <sheetFormatPr defaultColWidth="9.140625" defaultRowHeight="12.75"/>
  <cols>
    <col min="1" max="1" width="17.7109375" style="0" customWidth="1"/>
    <col min="5" max="5" width="6.421875" style="0" customWidth="1"/>
    <col min="6" max="6" width="0" style="0" hidden="1" customWidth="1"/>
    <col min="9" max="9" width="11.28125" style="0" customWidth="1"/>
    <col min="10" max="10" width="13.7109375" style="0" customWidth="1"/>
  </cols>
  <sheetData>
    <row r="1" spans="1:10" ht="15.75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5"/>
      <c r="B2" s="47" t="s">
        <v>56</v>
      </c>
      <c r="C2" s="48"/>
      <c r="D2" s="49"/>
      <c r="E2" s="5"/>
      <c r="F2" s="5"/>
      <c r="G2" s="44" t="s">
        <v>40</v>
      </c>
      <c r="H2" s="44"/>
      <c r="I2" s="44"/>
      <c r="J2" s="44"/>
    </row>
    <row r="3" spans="1:10" ht="12.75">
      <c r="A3" s="20" t="s">
        <v>53</v>
      </c>
      <c r="B3" s="35" t="s">
        <v>64</v>
      </c>
      <c r="C3" s="35" t="s">
        <v>65</v>
      </c>
      <c r="D3" s="35" t="s">
        <v>63</v>
      </c>
      <c r="E3" s="36"/>
      <c r="F3" s="35"/>
      <c r="G3" s="35" t="s">
        <v>64</v>
      </c>
      <c r="H3" s="35" t="s">
        <v>65</v>
      </c>
      <c r="I3" s="37" t="s">
        <v>63</v>
      </c>
      <c r="J3" s="38" t="s">
        <v>66</v>
      </c>
    </row>
    <row r="4" spans="1:10" ht="12.75">
      <c r="A4" s="39" t="s">
        <v>7</v>
      </c>
      <c r="B4" s="5">
        <v>22</v>
      </c>
      <c r="C4" s="5">
        <v>3</v>
      </c>
      <c r="D4" s="5" t="s">
        <v>2</v>
      </c>
      <c r="E4" s="17"/>
      <c r="F4" s="5"/>
      <c r="G4" s="7">
        <f>(100000*B4/B$28)/(7/3)</f>
        <v>3.149471032024394</v>
      </c>
      <c r="H4" s="7">
        <f aca="true" t="shared" si="0" ref="H4:I23">(100000*C4/C$28)/(7/3)</f>
        <v>10.291477513121633</v>
      </c>
      <c r="I4" s="11"/>
      <c r="J4" s="29">
        <f>H4/G4</f>
        <v>3.2676844487458427</v>
      </c>
    </row>
    <row r="5" spans="1:10" ht="12.75">
      <c r="A5" s="39" t="s">
        <v>8</v>
      </c>
      <c r="B5" s="5">
        <v>25</v>
      </c>
      <c r="C5" s="5">
        <v>25</v>
      </c>
      <c r="D5" s="5">
        <v>3</v>
      </c>
      <c r="E5" s="17"/>
      <c r="F5" s="5"/>
      <c r="G5" s="7">
        <f aca="true" t="shared" si="1" ref="G5:G23">(100000*B5/B$28)/(7/3)</f>
        <v>3.5789443545731747</v>
      </c>
      <c r="H5" s="7">
        <f t="shared" si="0"/>
        <v>85.76231260934695</v>
      </c>
      <c r="I5" s="11">
        <f t="shared" si="0"/>
        <v>6.984647124762249</v>
      </c>
      <c r="J5" s="29">
        <f aca="true" t="shared" si="2" ref="J5:J26">H5/G5</f>
        <v>23.96301929080285</v>
      </c>
    </row>
    <row r="6" spans="1:10" ht="12.75">
      <c r="A6" s="39" t="s">
        <v>9</v>
      </c>
      <c r="B6" s="5">
        <v>12</v>
      </c>
      <c r="C6" s="5">
        <v>10</v>
      </c>
      <c r="D6" s="5">
        <v>1</v>
      </c>
      <c r="E6" s="17"/>
      <c r="F6" s="5"/>
      <c r="G6" s="7">
        <f t="shared" si="1"/>
        <v>1.717893290195124</v>
      </c>
      <c r="H6" s="7">
        <f t="shared" si="0"/>
        <v>34.30492504373878</v>
      </c>
      <c r="I6" s="11">
        <f t="shared" si="0"/>
        <v>2.328215708254083</v>
      </c>
      <c r="J6" s="29">
        <f t="shared" si="2"/>
        <v>19.969182742335708</v>
      </c>
    </row>
    <row r="7" spans="1:10" ht="12.75">
      <c r="A7" s="39" t="s">
        <v>10</v>
      </c>
      <c r="B7" s="5">
        <v>21</v>
      </c>
      <c r="C7" s="5">
        <v>52</v>
      </c>
      <c r="D7" s="5">
        <v>5</v>
      </c>
      <c r="E7" s="17"/>
      <c r="F7" s="5"/>
      <c r="G7" s="7">
        <f t="shared" si="1"/>
        <v>3.006313257841467</v>
      </c>
      <c r="H7" s="7">
        <f t="shared" si="0"/>
        <v>178.38561022744165</v>
      </c>
      <c r="I7" s="11">
        <f t="shared" si="0"/>
        <v>11.641078541270415</v>
      </c>
      <c r="J7" s="29">
        <f t="shared" si="2"/>
        <v>59.337000148654674</v>
      </c>
    </row>
    <row r="8" spans="1:10" ht="12.75">
      <c r="A8" s="39" t="s">
        <v>11</v>
      </c>
      <c r="B8" s="5">
        <v>12</v>
      </c>
      <c r="C8" s="5">
        <v>31</v>
      </c>
      <c r="D8" s="5" t="s">
        <v>2</v>
      </c>
      <c r="E8" s="17"/>
      <c r="F8" s="5"/>
      <c r="G8" s="7">
        <f t="shared" si="1"/>
        <v>1.717893290195124</v>
      </c>
      <c r="H8" s="7">
        <f t="shared" si="0"/>
        <v>106.3452676355902</v>
      </c>
      <c r="I8" s="11"/>
      <c r="J8" s="29">
        <f t="shared" si="2"/>
        <v>61.90446650124069</v>
      </c>
    </row>
    <row r="9" spans="1:10" ht="12.75">
      <c r="A9" s="39" t="s">
        <v>12</v>
      </c>
      <c r="B9" s="5">
        <v>4</v>
      </c>
      <c r="C9" s="5">
        <v>15</v>
      </c>
      <c r="D9" s="5" t="s">
        <v>2</v>
      </c>
      <c r="E9" s="17"/>
      <c r="F9" s="5"/>
      <c r="G9" s="7">
        <f t="shared" si="1"/>
        <v>0.572631096731708</v>
      </c>
      <c r="H9" s="7">
        <f t="shared" si="0"/>
        <v>51.457387565608165</v>
      </c>
      <c r="I9" s="11"/>
      <c r="J9" s="29">
        <f t="shared" si="2"/>
        <v>89.86132234051068</v>
      </c>
    </row>
    <row r="10" spans="1:10" ht="12.75">
      <c r="A10" s="39" t="s">
        <v>13</v>
      </c>
      <c r="B10" s="5">
        <v>2</v>
      </c>
      <c r="C10" s="5"/>
      <c r="D10" s="5" t="s">
        <v>2</v>
      </c>
      <c r="E10" s="17"/>
      <c r="F10" s="5"/>
      <c r="G10" s="7">
        <f t="shared" si="1"/>
        <v>0.286315548365854</v>
      </c>
      <c r="H10" s="7">
        <f t="shared" si="0"/>
        <v>0</v>
      </c>
      <c r="I10" s="11"/>
      <c r="J10" s="29">
        <f t="shared" si="2"/>
        <v>0</v>
      </c>
    </row>
    <row r="11" spans="1:10" ht="12.75">
      <c r="A11" s="39" t="s">
        <v>14</v>
      </c>
      <c r="B11" s="5">
        <v>31</v>
      </c>
      <c r="C11" s="5">
        <v>18</v>
      </c>
      <c r="D11" s="5">
        <v>3</v>
      </c>
      <c r="E11" s="17"/>
      <c r="F11" s="5"/>
      <c r="G11" s="7">
        <f t="shared" si="1"/>
        <v>4.437890999670737</v>
      </c>
      <c r="H11" s="7">
        <f t="shared" si="0"/>
        <v>61.7488650787298</v>
      </c>
      <c r="I11" s="11">
        <f t="shared" si="0"/>
        <v>6.984647124762249</v>
      </c>
      <c r="J11" s="29">
        <f t="shared" si="2"/>
        <v>13.914011201111332</v>
      </c>
    </row>
    <row r="12" spans="1:10" ht="12.75">
      <c r="A12" s="39" t="s">
        <v>15</v>
      </c>
      <c r="B12" s="5">
        <v>64</v>
      </c>
      <c r="C12" s="5">
        <v>54</v>
      </c>
      <c r="D12" s="5">
        <v>5</v>
      </c>
      <c r="E12" s="17"/>
      <c r="F12" s="5"/>
      <c r="G12" s="7">
        <f t="shared" si="1"/>
        <v>9.162097547707328</v>
      </c>
      <c r="H12" s="7">
        <f t="shared" si="0"/>
        <v>185.24659523618942</v>
      </c>
      <c r="I12" s="11">
        <f t="shared" si="0"/>
        <v>11.641078541270415</v>
      </c>
      <c r="J12" s="29">
        <f t="shared" si="2"/>
        <v>20.218797526614907</v>
      </c>
    </row>
    <row r="13" spans="1:10" ht="12.75">
      <c r="A13" s="39" t="s">
        <v>16</v>
      </c>
      <c r="B13" s="5">
        <v>2</v>
      </c>
      <c r="C13" s="5">
        <v>2</v>
      </c>
      <c r="D13" s="5" t="s">
        <v>2</v>
      </c>
      <c r="E13" s="17"/>
      <c r="F13" s="5"/>
      <c r="G13" s="7">
        <f t="shared" si="1"/>
        <v>0.286315548365854</v>
      </c>
      <c r="H13" s="7">
        <f t="shared" si="0"/>
        <v>6.860985008747756</v>
      </c>
      <c r="I13" s="11"/>
      <c r="J13" s="29">
        <f t="shared" si="2"/>
        <v>23.96301929080285</v>
      </c>
    </row>
    <row r="14" spans="1:10" ht="12.75">
      <c r="A14" s="39" t="s">
        <v>18</v>
      </c>
      <c r="B14" s="5">
        <v>17</v>
      </c>
      <c r="C14" s="5">
        <v>19</v>
      </c>
      <c r="D14" s="5">
        <v>1</v>
      </c>
      <c r="E14" s="17"/>
      <c r="F14" s="5"/>
      <c r="G14" s="7">
        <f t="shared" si="1"/>
        <v>2.433682161109759</v>
      </c>
      <c r="H14" s="7">
        <f t="shared" si="0"/>
        <v>65.17935758310368</v>
      </c>
      <c r="I14" s="11"/>
      <c r="J14" s="29">
        <f t="shared" si="2"/>
        <v>26.782198030897302</v>
      </c>
    </row>
    <row r="15" spans="1:10" ht="12.75">
      <c r="A15" s="39" t="s">
        <v>19</v>
      </c>
      <c r="B15" s="5">
        <v>14</v>
      </c>
      <c r="C15" s="5">
        <v>81</v>
      </c>
      <c r="D15" s="5">
        <v>3</v>
      </c>
      <c r="E15" s="17"/>
      <c r="F15" s="5"/>
      <c r="G15" s="7">
        <f t="shared" si="1"/>
        <v>2.004208838560978</v>
      </c>
      <c r="H15" s="7">
        <f t="shared" si="0"/>
        <v>277.8698928542841</v>
      </c>
      <c r="I15" s="11">
        <f t="shared" si="0"/>
        <v>6.984647124762249</v>
      </c>
      <c r="J15" s="29">
        <f t="shared" si="2"/>
        <v>138.64318303964504</v>
      </c>
    </row>
    <row r="16" spans="1:10" ht="12.75">
      <c r="A16" s="39" t="s">
        <v>20</v>
      </c>
      <c r="B16" s="5">
        <v>4</v>
      </c>
      <c r="C16" s="5">
        <v>13</v>
      </c>
      <c r="D16" s="5" t="s">
        <v>2</v>
      </c>
      <c r="E16" s="17"/>
      <c r="F16" s="5"/>
      <c r="G16" s="7">
        <f t="shared" si="1"/>
        <v>0.572631096731708</v>
      </c>
      <c r="H16" s="7">
        <f t="shared" si="0"/>
        <v>44.59640255686041</v>
      </c>
      <c r="I16" s="11"/>
      <c r="J16" s="29">
        <f t="shared" si="2"/>
        <v>77.87981269510927</v>
      </c>
    </row>
    <row r="17" spans="1:10" ht="12.75">
      <c r="A17" s="39" t="s">
        <v>21</v>
      </c>
      <c r="B17" s="5">
        <v>1</v>
      </c>
      <c r="C17" s="5">
        <v>5</v>
      </c>
      <c r="D17" s="5" t="s">
        <v>2</v>
      </c>
      <c r="E17" s="17"/>
      <c r="F17" s="5"/>
      <c r="G17" s="7">
        <f t="shared" si="1"/>
        <v>0.143157774182927</v>
      </c>
      <c r="H17" s="7">
        <f t="shared" si="0"/>
        <v>17.15246252186939</v>
      </c>
      <c r="I17" s="11"/>
      <c r="J17" s="29">
        <f t="shared" si="2"/>
        <v>119.81509645401425</v>
      </c>
    </row>
    <row r="18" spans="1:10" ht="12.75">
      <c r="A18" s="39" t="s">
        <v>22</v>
      </c>
      <c r="B18" s="5">
        <v>4</v>
      </c>
      <c r="C18" s="5">
        <v>10</v>
      </c>
      <c r="D18" s="5" t="s">
        <v>2</v>
      </c>
      <c r="E18" s="17"/>
      <c r="F18" s="5"/>
      <c r="G18" s="7">
        <f t="shared" si="1"/>
        <v>0.572631096731708</v>
      </c>
      <c r="H18" s="7">
        <f t="shared" si="0"/>
        <v>34.30492504373878</v>
      </c>
      <c r="I18" s="11"/>
      <c r="J18" s="29">
        <f t="shared" si="2"/>
        <v>59.907548227007126</v>
      </c>
    </row>
    <row r="19" spans="1:10" ht="12.75">
      <c r="A19" s="39" t="s">
        <v>23</v>
      </c>
      <c r="B19" s="5">
        <v>2</v>
      </c>
      <c r="C19" s="5">
        <v>2</v>
      </c>
      <c r="D19" s="5" t="s">
        <v>2</v>
      </c>
      <c r="E19" s="17"/>
      <c r="F19" s="5"/>
      <c r="G19" s="7">
        <f t="shared" si="1"/>
        <v>0.286315548365854</v>
      </c>
      <c r="H19" s="7">
        <f t="shared" si="0"/>
        <v>6.860985008747756</v>
      </c>
      <c r="I19" s="11"/>
      <c r="J19" s="29">
        <f t="shared" si="2"/>
        <v>23.96301929080285</v>
      </c>
    </row>
    <row r="20" spans="1:10" ht="12.75">
      <c r="A20" s="39" t="s">
        <v>24</v>
      </c>
      <c r="B20" s="5">
        <v>14</v>
      </c>
      <c r="C20" s="5">
        <v>14</v>
      </c>
      <c r="D20" s="5" t="s">
        <v>2</v>
      </c>
      <c r="E20" s="17"/>
      <c r="F20" s="5"/>
      <c r="G20" s="7">
        <f t="shared" si="1"/>
        <v>2.004208838560978</v>
      </c>
      <c r="H20" s="7">
        <f t="shared" si="0"/>
        <v>48.026895061234285</v>
      </c>
      <c r="I20" s="11"/>
      <c r="J20" s="29">
        <f t="shared" si="2"/>
        <v>23.963019290802844</v>
      </c>
    </row>
    <row r="21" spans="1:10" ht="12.75">
      <c r="A21" s="39" t="s">
        <v>25</v>
      </c>
      <c r="B21" s="5">
        <v>28</v>
      </c>
      <c r="C21" s="5">
        <v>30</v>
      </c>
      <c r="D21" s="5">
        <v>1</v>
      </c>
      <c r="E21" s="17"/>
      <c r="F21" s="5"/>
      <c r="G21" s="7">
        <f t="shared" si="1"/>
        <v>4.008417677121956</v>
      </c>
      <c r="H21" s="7">
        <f t="shared" si="0"/>
        <v>102.91477513121633</v>
      </c>
      <c r="I21" s="11">
        <f t="shared" si="0"/>
        <v>2.328215708254083</v>
      </c>
      <c r="J21" s="29">
        <f t="shared" si="2"/>
        <v>25.674663525860193</v>
      </c>
    </row>
    <row r="22" spans="1:10" ht="12.75">
      <c r="A22" s="39" t="s">
        <v>26</v>
      </c>
      <c r="B22" s="5">
        <v>2</v>
      </c>
      <c r="C22" s="5">
        <v>1</v>
      </c>
      <c r="D22" s="5" t="s">
        <v>2</v>
      </c>
      <c r="E22" s="17"/>
      <c r="F22" s="5"/>
      <c r="G22" s="7">
        <f t="shared" si="1"/>
        <v>0.286315548365854</v>
      </c>
      <c r="H22" s="7">
        <f t="shared" si="0"/>
        <v>3.430492504373878</v>
      </c>
      <c r="I22" s="11"/>
      <c r="J22" s="29">
        <f t="shared" si="2"/>
        <v>11.981509645401426</v>
      </c>
    </row>
    <row r="23" spans="1:10" ht="12.75">
      <c r="A23" s="39"/>
      <c r="B23" s="5"/>
      <c r="C23" s="5"/>
      <c r="D23" s="5"/>
      <c r="E23" s="17"/>
      <c r="F23" s="5"/>
      <c r="G23" s="7">
        <f t="shared" si="1"/>
        <v>0</v>
      </c>
      <c r="H23" s="7">
        <f t="shared" si="0"/>
        <v>0</v>
      </c>
      <c r="I23" s="11"/>
      <c r="J23" s="29"/>
    </row>
    <row r="24" spans="1:10" ht="12.75">
      <c r="A24" s="39"/>
      <c r="B24" s="5"/>
      <c r="C24" s="5"/>
      <c r="D24" s="5"/>
      <c r="E24" s="17"/>
      <c r="F24" s="5"/>
      <c r="G24" s="7"/>
      <c r="H24" s="7"/>
      <c r="I24" s="11"/>
      <c r="J24" s="29"/>
    </row>
    <row r="25" spans="1:10" ht="12.75">
      <c r="A25" s="39"/>
      <c r="B25" s="5"/>
      <c r="C25" s="5"/>
      <c r="D25" s="5"/>
      <c r="E25" s="17"/>
      <c r="F25" s="5"/>
      <c r="G25" s="7"/>
      <c r="H25" s="7"/>
      <c r="I25" s="11"/>
      <c r="J25" s="29"/>
    </row>
    <row r="26" spans="1:10" ht="12.75">
      <c r="A26" s="39" t="s">
        <v>31</v>
      </c>
      <c r="B26" s="5">
        <f>SUM(B5:B24)</f>
        <v>259</v>
      </c>
      <c r="C26" s="5">
        <f>SUM(C5:C24)</f>
        <v>382</v>
      </c>
      <c r="D26" s="5">
        <f>SUM(D5:D24)</f>
        <v>22</v>
      </c>
      <c r="E26" s="17"/>
      <c r="F26" s="5"/>
      <c r="G26" s="7">
        <f>SUM(G5:G24)</f>
        <v>37.07786351337809</v>
      </c>
      <c r="H26" s="7">
        <f>SUM(H5:H24)</f>
        <v>1310.4481366708212</v>
      </c>
      <c r="I26" s="11">
        <f>SUM(I5:I24)</f>
        <v>48.89252987333575</v>
      </c>
      <c r="J26" s="29">
        <f t="shared" si="2"/>
        <v>35.343140421184124</v>
      </c>
    </row>
    <row r="27" spans="1:10" ht="12.75">
      <c r="A27" s="39"/>
      <c r="B27" s="5"/>
      <c r="C27" s="5"/>
      <c r="D27" s="5"/>
      <c r="E27" s="17"/>
      <c r="F27" s="5"/>
      <c r="G27" s="21"/>
      <c r="H27" s="22"/>
      <c r="I27" s="22"/>
      <c r="J27" s="23"/>
    </row>
    <row r="28" spans="1:10" ht="12.75">
      <c r="A28" s="39" t="s">
        <v>37</v>
      </c>
      <c r="B28" s="7">
        <v>299370</v>
      </c>
      <c r="C28" s="7">
        <v>12493</v>
      </c>
      <c r="D28" s="7">
        <v>18407.72</v>
      </c>
      <c r="E28" s="17"/>
      <c r="F28" s="5"/>
      <c r="G28" s="24"/>
      <c r="H28" s="4"/>
      <c r="I28" s="4"/>
      <c r="J28" s="25"/>
    </row>
    <row r="29" spans="1:10" ht="12.75">
      <c r="A29" s="39" t="s">
        <v>38</v>
      </c>
      <c r="B29" s="5"/>
      <c r="C29" s="5"/>
      <c r="D29" s="5"/>
      <c r="E29" s="17"/>
      <c r="F29" s="5"/>
      <c r="G29" s="26"/>
      <c r="H29" s="27"/>
      <c r="I29" s="27"/>
      <c r="J29" s="28"/>
    </row>
  </sheetData>
  <mergeCells count="3">
    <mergeCell ref="G2:J2"/>
    <mergeCell ref="A1:J1"/>
    <mergeCell ref="B2:D2"/>
  </mergeCell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workbookViewId="0" topLeftCell="A1">
      <selection activeCell="P19" sqref="P19"/>
    </sheetView>
  </sheetViews>
  <sheetFormatPr defaultColWidth="9.140625" defaultRowHeight="12.75"/>
  <cols>
    <col min="1" max="1" width="17.421875" style="0" customWidth="1"/>
    <col min="2" max="2" width="8.00390625" style="0" customWidth="1"/>
    <col min="3" max="3" width="8.140625" style="0" customWidth="1"/>
    <col min="5" max="5" width="5.8515625" style="0" customWidth="1"/>
    <col min="9" max="9" width="14.140625" style="0" customWidth="1"/>
    <col min="10" max="10" width="0.71875" style="0" customWidth="1"/>
    <col min="11" max="11" width="0.9921875" style="0" customWidth="1"/>
    <col min="12" max="12" width="1.1484375" style="0" customWidth="1"/>
  </cols>
  <sheetData>
    <row r="1" spans="1:12" ht="34.5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1.5" customHeight="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9" ht="12.75">
      <c r="A3" s="5"/>
      <c r="B3" s="47" t="s">
        <v>56</v>
      </c>
      <c r="C3" s="48"/>
      <c r="D3" s="49"/>
      <c r="E3" s="17"/>
      <c r="F3" s="47" t="s">
        <v>40</v>
      </c>
      <c r="G3" s="48"/>
      <c r="H3" s="48"/>
      <c r="I3" s="49"/>
    </row>
    <row r="4" spans="1:9" ht="12.75">
      <c r="A4" s="5" t="s">
        <v>53</v>
      </c>
      <c r="B4" s="6" t="s">
        <v>4</v>
      </c>
      <c r="C4" s="6" t="s">
        <v>5</v>
      </c>
      <c r="D4" s="6" t="s">
        <v>54</v>
      </c>
      <c r="E4" s="19"/>
      <c r="F4" s="6" t="s">
        <v>4</v>
      </c>
      <c r="G4" s="6" t="s">
        <v>5</v>
      </c>
      <c r="H4" s="9" t="s">
        <v>54</v>
      </c>
      <c r="I4" s="12" t="s">
        <v>66</v>
      </c>
    </row>
    <row r="5" spans="1:9" ht="12.75">
      <c r="A5" s="5" t="s">
        <v>7</v>
      </c>
      <c r="B5" s="5">
        <v>2</v>
      </c>
      <c r="C5" s="5">
        <v>3</v>
      </c>
      <c r="D5" s="5" t="s">
        <v>2</v>
      </c>
      <c r="E5" s="17"/>
      <c r="F5" s="7">
        <f aca="true" t="shared" si="0" ref="F5:F23">(100000*B5/B$28)/(7/3)</f>
        <v>0.286315548365854</v>
      </c>
      <c r="G5" s="7">
        <f aca="true" t="shared" si="1" ref="G5:H23">(100000*C5/C$28)/(7/3)</f>
        <v>10.291477513121633</v>
      </c>
      <c r="H5" s="11"/>
      <c r="I5" s="14">
        <f aca="true" t="shared" si="2" ref="I5:I26">G5/F5</f>
        <v>35.94452893620427</v>
      </c>
    </row>
    <row r="6" spans="1:9" ht="12.75">
      <c r="A6" s="5" t="s">
        <v>8</v>
      </c>
      <c r="B6" s="5">
        <v>32</v>
      </c>
      <c r="C6" s="5">
        <v>34</v>
      </c>
      <c r="D6" s="5">
        <v>2</v>
      </c>
      <c r="E6" s="17"/>
      <c r="F6" s="7">
        <f t="shared" si="0"/>
        <v>4.581048773853664</v>
      </c>
      <c r="G6" s="7">
        <f t="shared" si="1"/>
        <v>116.63674514871185</v>
      </c>
      <c r="H6" s="11">
        <f t="shared" si="1"/>
        <v>4.656431416508166</v>
      </c>
      <c r="I6" s="14">
        <f t="shared" si="2"/>
        <v>25.46070799647803</v>
      </c>
    </row>
    <row r="7" spans="1:9" ht="12.75">
      <c r="A7" s="5" t="s">
        <v>9</v>
      </c>
      <c r="B7" s="5">
        <v>7</v>
      </c>
      <c r="C7" s="5">
        <v>19</v>
      </c>
      <c r="D7" s="5">
        <v>1</v>
      </c>
      <c r="E7" s="17"/>
      <c r="F7" s="7">
        <f t="shared" si="0"/>
        <v>1.002104419280489</v>
      </c>
      <c r="G7" s="7">
        <f t="shared" si="1"/>
        <v>65.17935758310368</v>
      </c>
      <c r="H7" s="11">
        <f t="shared" si="1"/>
        <v>2.328215708254083</v>
      </c>
      <c r="I7" s="14">
        <f t="shared" si="2"/>
        <v>65.04248093217916</v>
      </c>
    </row>
    <row r="8" spans="1:9" ht="12.75">
      <c r="A8" s="5" t="s">
        <v>10</v>
      </c>
      <c r="B8" s="5">
        <v>24</v>
      </c>
      <c r="C8" s="5">
        <v>55</v>
      </c>
      <c r="D8" s="5">
        <v>1</v>
      </c>
      <c r="E8" s="17"/>
      <c r="F8" s="7">
        <f t="shared" si="0"/>
        <v>3.435786580390248</v>
      </c>
      <c r="G8" s="7">
        <f t="shared" si="1"/>
        <v>188.67708774056325</v>
      </c>
      <c r="H8" s="11">
        <f t="shared" si="1"/>
        <v>2.328215708254083</v>
      </c>
      <c r="I8" s="14">
        <f t="shared" si="2"/>
        <v>54.915252541423186</v>
      </c>
    </row>
    <row r="9" spans="1:9" ht="12.75">
      <c r="A9" s="5" t="s">
        <v>11</v>
      </c>
      <c r="B9" s="5">
        <v>3</v>
      </c>
      <c r="C9" s="5">
        <v>14</v>
      </c>
      <c r="D9" s="5" t="s">
        <v>2</v>
      </c>
      <c r="E9" s="17"/>
      <c r="F9" s="7">
        <f t="shared" si="0"/>
        <v>0.429473322548781</v>
      </c>
      <c r="G9" s="7">
        <f t="shared" si="1"/>
        <v>48.026895061234285</v>
      </c>
      <c r="H9" s="11"/>
      <c r="I9" s="14">
        <f t="shared" si="2"/>
        <v>111.82742335707995</v>
      </c>
    </row>
    <row r="10" spans="1:9" ht="12.75">
      <c r="A10" s="5" t="s">
        <v>12</v>
      </c>
      <c r="B10" s="5">
        <v>7</v>
      </c>
      <c r="C10" s="5">
        <v>25</v>
      </c>
      <c r="D10" s="5" t="s">
        <v>2</v>
      </c>
      <c r="E10" s="17"/>
      <c r="F10" s="7">
        <f t="shared" si="0"/>
        <v>1.002104419280489</v>
      </c>
      <c r="G10" s="7">
        <f t="shared" si="1"/>
        <v>85.76231260934695</v>
      </c>
      <c r="H10" s="11"/>
      <c r="I10" s="14">
        <f t="shared" si="2"/>
        <v>85.58221175286731</v>
      </c>
    </row>
    <row r="11" spans="1:9" ht="12.75">
      <c r="A11" s="5" t="s">
        <v>13</v>
      </c>
      <c r="B11" s="5">
        <v>1</v>
      </c>
      <c r="C11" s="5"/>
      <c r="D11" s="5" t="s">
        <v>2</v>
      </c>
      <c r="E11" s="17"/>
      <c r="F11" s="7">
        <f t="shared" si="0"/>
        <v>0.143157774182927</v>
      </c>
      <c r="G11" s="7">
        <f t="shared" si="1"/>
        <v>0</v>
      </c>
      <c r="H11" s="11"/>
      <c r="I11" s="14">
        <f t="shared" si="2"/>
        <v>0</v>
      </c>
    </row>
    <row r="12" spans="1:9" ht="12.75">
      <c r="A12" s="5" t="s">
        <v>14</v>
      </c>
      <c r="B12" s="5">
        <v>42</v>
      </c>
      <c r="C12" s="5">
        <v>24</v>
      </c>
      <c r="D12" s="5">
        <v>2</v>
      </c>
      <c r="E12" s="17"/>
      <c r="F12" s="7">
        <f t="shared" si="0"/>
        <v>6.012626515682934</v>
      </c>
      <c r="G12" s="7">
        <f t="shared" si="1"/>
        <v>82.33182010497306</v>
      </c>
      <c r="H12" s="11">
        <f t="shared" si="1"/>
        <v>4.656431416508166</v>
      </c>
      <c r="I12" s="14">
        <f t="shared" si="2"/>
        <v>13.693153880458771</v>
      </c>
    </row>
    <row r="13" spans="1:9" ht="12.75">
      <c r="A13" s="5" t="s">
        <v>15</v>
      </c>
      <c r="B13" s="5">
        <v>73</v>
      </c>
      <c r="C13" s="5">
        <v>89</v>
      </c>
      <c r="D13" s="5">
        <v>3</v>
      </c>
      <c r="E13" s="17"/>
      <c r="F13" s="7">
        <f t="shared" si="0"/>
        <v>10.45051751535367</v>
      </c>
      <c r="G13" s="7">
        <f t="shared" si="1"/>
        <v>305.31383288927515</v>
      </c>
      <c r="H13" s="11">
        <f t="shared" si="1"/>
        <v>6.984647124762249</v>
      </c>
      <c r="I13" s="14">
        <f t="shared" si="2"/>
        <v>29.21518790248567</v>
      </c>
    </row>
    <row r="14" spans="1:9" ht="12.75">
      <c r="A14" s="5" t="s">
        <v>16</v>
      </c>
      <c r="B14" s="5">
        <v>2</v>
      </c>
      <c r="C14" s="5">
        <v>3</v>
      </c>
      <c r="D14" s="5" t="s">
        <v>2</v>
      </c>
      <c r="E14" s="17"/>
      <c r="F14" s="7">
        <f t="shared" si="0"/>
        <v>0.286315548365854</v>
      </c>
      <c r="G14" s="7">
        <f t="shared" si="1"/>
        <v>10.291477513121633</v>
      </c>
      <c r="H14" s="11"/>
      <c r="I14" s="14">
        <f t="shared" si="2"/>
        <v>35.94452893620427</v>
      </c>
    </row>
    <row r="15" spans="1:9" ht="12.75">
      <c r="A15" s="5" t="s">
        <v>17</v>
      </c>
      <c r="B15" s="5">
        <v>1</v>
      </c>
      <c r="C15" s="5">
        <v>1</v>
      </c>
      <c r="D15" s="5" t="s">
        <v>2</v>
      </c>
      <c r="E15" s="17"/>
      <c r="F15" s="7">
        <f t="shared" si="0"/>
        <v>0.143157774182927</v>
      </c>
      <c r="G15" s="7">
        <f t="shared" si="1"/>
        <v>3.430492504373878</v>
      </c>
      <c r="H15" s="11"/>
      <c r="I15" s="14">
        <f t="shared" si="2"/>
        <v>23.96301929080285</v>
      </c>
    </row>
    <row r="16" spans="1:9" ht="12.75">
      <c r="A16" s="5" t="s">
        <v>18</v>
      </c>
      <c r="B16" s="5">
        <v>5</v>
      </c>
      <c r="C16" s="5">
        <v>25</v>
      </c>
      <c r="D16" s="5" t="s">
        <v>2</v>
      </c>
      <c r="E16" s="17"/>
      <c r="F16" s="7">
        <f t="shared" si="0"/>
        <v>0.715788870914635</v>
      </c>
      <c r="G16" s="7">
        <f t="shared" si="1"/>
        <v>85.76231260934695</v>
      </c>
      <c r="H16" s="11"/>
      <c r="I16" s="14">
        <f t="shared" si="2"/>
        <v>119.81509645401427</v>
      </c>
    </row>
    <row r="17" spans="1:9" ht="12.75">
      <c r="A17" s="5" t="s">
        <v>19</v>
      </c>
      <c r="B17" s="5">
        <v>6</v>
      </c>
      <c r="C17" s="5">
        <v>48</v>
      </c>
      <c r="D17" s="5" t="s">
        <v>2</v>
      </c>
      <c r="E17" s="17"/>
      <c r="F17" s="7">
        <f t="shared" si="0"/>
        <v>0.858946645097562</v>
      </c>
      <c r="G17" s="7">
        <f t="shared" si="1"/>
        <v>164.66364020994612</v>
      </c>
      <c r="H17" s="11"/>
      <c r="I17" s="14">
        <f t="shared" si="2"/>
        <v>191.70415432642278</v>
      </c>
    </row>
    <row r="18" spans="1:9" ht="12.75">
      <c r="A18" s="5" t="s">
        <v>20</v>
      </c>
      <c r="B18" s="5">
        <v>2</v>
      </c>
      <c r="C18" s="5">
        <v>14</v>
      </c>
      <c r="D18" s="5" t="s">
        <v>2</v>
      </c>
      <c r="E18" s="17"/>
      <c r="F18" s="7">
        <f t="shared" si="0"/>
        <v>0.286315548365854</v>
      </c>
      <c r="G18" s="7">
        <f t="shared" si="1"/>
        <v>48.026895061234285</v>
      </c>
      <c r="H18" s="11"/>
      <c r="I18" s="14">
        <f t="shared" si="2"/>
        <v>167.74113503561995</v>
      </c>
    </row>
    <row r="19" spans="1:9" ht="12.75">
      <c r="A19" s="5" t="s">
        <v>21</v>
      </c>
      <c r="B19" s="5">
        <v>3</v>
      </c>
      <c r="C19" s="5">
        <v>4</v>
      </c>
      <c r="D19" s="5" t="s">
        <v>2</v>
      </c>
      <c r="E19" s="17"/>
      <c r="F19" s="7">
        <f t="shared" si="0"/>
        <v>0.429473322548781</v>
      </c>
      <c r="G19" s="7">
        <f t="shared" si="1"/>
        <v>13.721970017495511</v>
      </c>
      <c r="H19" s="11"/>
      <c r="I19" s="14">
        <f t="shared" si="2"/>
        <v>31.95069238773713</v>
      </c>
    </row>
    <row r="20" spans="1:9" ht="12.75">
      <c r="A20" s="5" t="s">
        <v>22</v>
      </c>
      <c r="B20" s="5">
        <v>2</v>
      </c>
      <c r="C20" s="5">
        <v>3</v>
      </c>
      <c r="D20" s="5" t="s">
        <v>2</v>
      </c>
      <c r="E20" s="17"/>
      <c r="F20" s="7">
        <f t="shared" si="0"/>
        <v>0.286315548365854</v>
      </c>
      <c r="G20" s="7">
        <f t="shared" si="1"/>
        <v>10.291477513121633</v>
      </c>
      <c r="H20" s="11"/>
      <c r="I20" s="14">
        <f t="shared" si="2"/>
        <v>35.94452893620427</v>
      </c>
    </row>
    <row r="21" spans="1:9" ht="12.75">
      <c r="A21" s="5" t="s">
        <v>23</v>
      </c>
      <c r="B21" s="5">
        <v>2</v>
      </c>
      <c r="C21" s="5">
        <v>2</v>
      </c>
      <c r="D21" s="5" t="s">
        <v>2</v>
      </c>
      <c r="E21" s="17"/>
      <c r="F21" s="7">
        <f t="shared" si="0"/>
        <v>0.286315548365854</v>
      </c>
      <c r="G21" s="7">
        <f t="shared" si="1"/>
        <v>6.860985008747756</v>
      </c>
      <c r="H21" s="11"/>
      <c r="I21" s="14">
        <f t="shared" si="2"/>
        <v>23.96301929080285</v>
      </c>
    </row>
    <row r="22" spans="1:9" ht="12.75">
      <c r="A22" s="5" t="s">
        <v>24</v>
      </c>
      <c r="B22" s="5">
        <v>8</v>
      </c>
      <c r="C22" s="5">
        <v>5</v>
      </c>
      <c r="D22" s="5">
        <v>1</v>
      </c>
      <c r="E22" s="17"/>
      <c r="F22" s="7">
        <f t="shared" si="0"/>
        <v>1.145262193463416</v>
      </c>
      <c r="G22" s="7">
        <f t="shared" si="1"/>
        <v>17.15246252186939</v>
      </c>
      <c r="H22" s="11">
        <f t="shared" si="1"/>
        <v>2.328215708254083</v>
      </c>
      <c r="I22" s="14">
        <f t="shared" si="2"/>
        <v>14.976887056751782</v>
      </c>
    </row>
    <row r="23" spans="1:9" ht="12.75">
      <c r="A23" s="5" t="s">
        <v>25</v>
      </c>
      <c r="B23" s="5">
        <v>19</v>
      </c>
      <c r="C23" s="5">
        <v>33</v>
      </c>
      <c r="D23" s="5" t="s">
        <v>2</v>
      </c>
      <c r="E23" s="17"/>
      <c r="F23" s="7">
        <f t="shared" si="0"/>
        <v>2.7199977094756127</v>
      </c>
      <c r="G23" s="7">
        <f t="shared" si="1"/>
        <v>113.20625264433797</v>
      </c>
      <c r="H23" s="11"/>
      <c r="I23" s="14">
        <f t="shared" si="2"/>
        <v>41.61998087349969</v>
      </c>
    </row>
    <row r="24" spans="1:9" ht="12.75">
      <c r="A24" s="5" t="s">
        <v>26</v>
      </c>
      <c r="B24" s="5">
        <v>7</v>
      </c>
      <c r="C24" s="5">
        <v>1</v>
      </c>
      <c r="D24" s="5" t="s">
        <v>2</v>
      </c>
      <c r="E24" s="17"/>
      <c r="F24" s="7">
        <f>(100000*B24/B$28)/(7/3)</f>
        <v>1.002104419280489</v>
      </c>
      <c r="G24" s="7">
        <f>(100000*C24/C$28)/(7/3)</f>
        <v>3.430492504373878</v>
      </c>
      <c r="H24" s="11"/>
      <c r="I24" s="14">
        <f t="shared" si="2"/>
        <v>3.4232884701146924</v>
      </c>
    </row>
    <row r="25" spans="1:9" ht="12.75">
      <c r="A25" s="5"/>
      <c r="B25" s="5"/>
      <c r="C25" s="5"/>
      <c r="D25" s="5"/>
      <c r="E25" s="17"/>
      <c r="F25" s="7"/>
      <c r="G25" s="7"/>
      <c r="H25" s="11"/>
      <c r="I25" s="14"/>
    </row>
    <row r="26" spans="1:9" ht="12.75">
      <c r="A26" s="5" t="s">
        <v>31</v>
      </c>
      <c r="B26" s="5">
        <f>SUM(B5:B24)</f>
        <v>248</v>
      </c>
      <c r="C26" s="5">
        <f>SUM(C5:C24)</f>
        <v>402</v>
      </c>
      <c r="D26" s="5">
        <f>SUM(D5:D24)</f>
        <v>10</v>
      </c>
      <c r="E26" s="17"/>
      <c r="F26" s="7">
        <f>SUM(F5:F24)</f>
        <v>35.503127997365894</v>
      </c>
      <c r="G26" s="7">
        <f>SUM(G5:G24)</f>
        <v>1379.0579867582992</v>
      </c>
      <c r="H26" s="11">
        <f>(100000*D26/D$28)/(7/3)</f>
        <v>23.28215708254083</v>
      </c>
      <c r="I26" s="14">
        <f t="shared" si="2"/>
        <v>38.84328126976914</v>
      </c>
    </row>
    <row r="27" spans="1:9" ht="12.75">
      <c r="A27" s="5"/>
      <c r="B27" s="5"/>
      <c r="C27" s="5"/>
      <c r="D27" s="5"/>
      <c r="E27" s="17"/>
      <c r="F27" s="21"/>
      <c r="G27" s="22"/>
      <c r="H27" s="22"/>
      <c r="I27" s="23"/>
    </row>
    <row r="28" spans="1:9" ht="12.75">
      <c r="A28" s="5" t="s">
        <v>37</v>
      </c>
      <c r="B28" s="7">
        <v>299370</v>
      </c>
      <c r="C28" s="7">
        <v>12493</v>
      </c>
      <c r="D28" s="7">
        <v>18407.72</v>
      </c>
      <c r="E28" s="17"/>
      <c r="F28" s="24"/>
      <c r="G28" s="4"/>
      <c r="H28" s="4"/>
      <c r="I28" s="25"/>
    </row>
    <row r="29" spans="1:9" ht="12.75">
      <c r="A29" s="5" t="s">
        <v>38</v>
      </c>
      <c r="B29" s="5"/>
      <c r="C29" s="5"/>
      <c r="D29" s="5"/>
      <c r="E29" s="17"/>
      <c r="F29" s="26"/>
      <c r="G29" s="27"/>
      <c r="H29" s="27"/>
      <c r="I29" s="28"/>
    </row>
  </sheetData>
  <mergeCells count="4">
    <mergeCell ref="A1:L1"/>
    <mergeCell ref="A2:L2"/>
    <mergeCell ref="F3:I3"/>
    <mergeCell ref="B3:D3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9"/>
  <sheetViews>
    <sheetView view="pageBreakPreview" zoomScale="60" workbookViewId="0" topLeftCell="A1">
      <selection activeCell="A19" sqref="A19"/>
    </sheetView>
  </sheetViews>
  <sheetFormatPr defaultColWidth="9.140625" defaultRowHeight="12.75"/>
  <cols>
    <col min="2" max="2" width="17.28125" style="0" customWidth="1"/>
    <col min="6" max="6" width="7.140625" style="0" customWidth="1"/>
    <col min="7" max="7" width="0" style="0" hidden="1" customWidth="1"/>
    <col min="11" max="11" width="13.140625" style="0" customWidth="1"/>
  </cols>
  <sheetData>
    <row r="2" spans="2:11" ht="15.75">
      <c r="B2" s="52" t="s">
        <v>45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"/>
      <c r="C3" s="47" t="s">
        <v>56</v>
      </c>
      <c r="D3" s="48"/>
      <c r="E3" s="49"/>
      <c r="F3" s="17"/>
      <c r="G3" s="5"/>
      <c r="H3" s="47" t="s">
        <v>40</v>
      </c>
      <c r="I3" s="48"/>
      <c r="J3" s="48"/>
      <c r="K3" s="49"/>
    </row>
    <row r="4" spans="2:11" ht="12.75">
      <c r="B4" s="5" t="s">
        <v>53</v>
      </c>
      <c r="C4" s="6" t="s">
        <v>4</v>
      </c>
      <c r="D4" s="6" t="s">
        <v>5</v>
      </c>
      <c r="E4" s="6" t="s">
        <v>54</v>
      </c>
      <c r="F4" s="19"/>
      <c r="G4" s="6"/>
      <c r="H4" s="6" t="s">
        <v>4</v>
      </c>
      <c r="I4" s="6" t="s">
        <v>5</v>
      </c>
      <c r="J4" s="9" t="s">
        <v>54</v>
      </c>
      <c r="K4" s="12" t="s">
        <v>66</v>
      </c>
    </row>
    <row r="5" spans="2:11" ht="12.75">
      <c r="B5" s="5" t="s">
        <v>7</v>
      </c>
      <c r="C5" s="5">
        <v>63</v>
      </c>
      <c r="D5" s="5">
        <v>167</v>
      </c>
      <c r="E5" s="5">
        <v>14</v>
      </c>
      <c r="F5" s="17"/>
      <c r="G5" s="5" t="s">
        <v>7</v>
      </c>
      <c r="H5" s="7">
        <f>(100000*C5/C$28)/(7/3)</f>
        <v>4.376204469239335</v>
      </c>
      <c r="I5" s="7">
        <f aca="true" t="shared" si="0" ref="I5:I24">(100000*D5/D$28)/(7/3)</f>
        <v>29.709308118365538</v>
      </c>
      <c r="J5" s="11">
        <f aca="true" t="shared" si="1" ref="J5:J23">(100000*E5/E$28)/(7/3)</f>
        <v>7.291706922965304</v>
      </c>
      <c r="K5" s="14">
        <f>I5/H5</f>
        <v>6.788829984337903</v>
      </c>
    </row>
    <row r="6" spans="2:11" ht="12.75">
      <c r="B6" s="5" t="s">
        <v>8</v>
      </c>
      <c r="C6" s="5">
        <v>124</v>
      </c>
      <c r="D6" s="5">
        <v>296</v>
      </c>
      <c r="E6" s="5">
        <v>3</v>
      </c>
      <c r="F6" s="17"/>
      <c r="G6" s="5" t="s">
        <v>8</v>
      </c>
      <c r="H6" s="7">
        <f aca="true" t="shared" si="2" ref="H6:H24">(100000*C6/C$28)/(7/3)</f>
        <v>8.61348181247107</v>
      </c>
      <c r="I6" s="7">
        <f t="shared" si="0"/>
        <v>52.65841438943831</v>
      </c>
      <c r="J6" s="11">
        <f t="shared" si="1"/>
        <v>1.562508626349708</v>
      </c>
      <c r="K6" s="14">
        <f aca="true" t="shared" si="3" ref="K6:K26">I6/H6</f>
        <v>6.113487615797433</v>
      </c>
    </row>
    <row r="7" spans="2:11" ht="12.75">
      <c r="B7" s="5" t="s">
        <v>9</v>
      </c>
      <c r="C7" s="5">
        <v>66</v>
      </c>
      <c r="D7" s="5">
        <v>142</v>
      </c>
      <c r="E7" s="5">
        <v>10</v>
      </c>
      <c r="F7" s="17"/>
      <c r="G7" s="5" t="s">
        <v>9</v>
      </c>
      <c r="H7" s="7">
        <f t="shared" si="2"/>
        <v>4.584595158250732</v>
      </c>
      <c r="I7" s="7">
        <f t="shared" si="0"/>
        <v>25.261806903041354</v>
      </c>
      <c r="J7" s="11">
        <f t="shared" si="1"/>
        <v>5.208362087832359</v>
      </c>
      <c r="K7" s="14">
        <f t="shared" si="3"/>
        <v>5.510149976400552</v>
      </c>
    </row>
    <row r="8" spans="2:11" ht="12.75">
      <c r="B8" s="5" t="s">
        <v>10</v>
      </c>
      <c r="C8" s="5">
        <v>142</v>
      </c>
      <c r="D8" s="5">
        <v>502</v>
      </c>
      <c r="E8" s="5">
        <v>10</v>
      </c>
      <c r="F8" s="17"/>
      <c r="G8" s="5" t="s">
        <v>10</v>
      </c>
      <c r="H8" s="7">
        <f t="shared" si="2"/>
        <v>9.863825946539452</v>
      </c>
      <c r="I8" s="7">
        <f t="shared" si="0"/>
        <v>89.30582440370958</v>
      </c>
      <c r="J8" s="11">
        <f t="shared" si="1"/>
        <v>5.208362087832359</v>
      </c>
      <c r="K8" s="14">
        <f t="shared" si="3"/>
        <v>9.053872694807733</v>
      </c>
    </row>
    <row r="9" spans="2:11" ht="12.75">
      <c r="B9" s="5" t="s">
        <v>11</v>
      </c>
      <c r="C9" s="5">
        <v>57</v>
      </c>
      <c r="D9" s="5">
        <v>287</v>
      </c>
      <c r="E9" s="5">
        <v>4</v>
      </c>
      <c r="F9" s="17"/>
      <c r="G9" s="5" t="s">
        <v>11</v>
      </c>
      <c r="H9" s="7">
        <f t="shared" si="2"/>
        <v>3.9594230912165407</v>
      </c>
      <c r="I9" s="7">
        <f t="shared" si="0"/>
        <v>51.05731395192161</v>
      </c>
      <c r="J9" s="11">
        <f t="shared" si="1"/>
        <v>2.083344835132944</v>
      </c>
      <c r="K9" s="14">
        <f t="shared" si="3"/>
        <v>12.895139714971492</v>
      </c>
    </row>
    <row r="10" spans="2:11" ht="12.75">
      <c r="B10" s="5" t="s">
        <v>12</v>
      </c>
      <c r="C10" s="5">
        <v>85</v>
      </c>
      <c r="D10" s="5">
        <v>444</v>
      </c>
      <c r="E10" s="5">
        <v>5</v>
      </c>
      <c r="F10" s="17"/>
      <c r="G10" s="5" t="s">
        <v>12</v>
      </c>
      <c r="H10" s="7">
        <f t="shared" si="2"/>
        <v>5.904402855322911</v>
      </c>
      <c r="I10" s="7">
        <f t="shared" si="0"/>
        <v>78.98762158415747</v>
      </c>
      <c r="J10" s="11">
        <f t="shared" si="1"/>
        <v>2.6041810439161797</v>
      </c>
      <c r="K10" s="14">
        <f t="shared" si="3"/>
        <v>13.377749371039087</v>
      </c>
    </row>
    <row r="11" spans="2:11" ht="12.75">
      <c r="B11" s="5" t="s">
        <v>13</v>
      </c>
      <c r="C11" s="5">
        <v>9</v>
      </c>
      <c r="D11" s="5">
        <v>17</v>
      </c>
      <c r="E11" s="5">
        <v>1</v>
      </c>
      <c r="F11" s="17"/>
      <c r="G11" s="5" t="s">
        <v>13</v>
      </c>
      <c r="H11" s="7">
        <f t="shared" si="2"/>
        <v>0.6251720670341907</v>
      </c>
      <c r="I11" s="7">
        <f t="shared" si="0"/>
        <v>3.0243008264204434</v>
      </c>
      <c r="J11" s="11">
        <f t="shared" si="1"/>
        <v>0.520836208783236</v>
      </c>
      <c r="K11" s="14">
        <f t="shared" si="3"/>
        <v>4.837549509797667</v>
      </c>
    </row>
    <row r="12" spans="2:11" ht="12.75">
      <c r="B12" s="5" t="s">
        <v>14</v>
      </c>
      <c r="C12" s="5">
        <v>173</v>
      </c>
      <c r="D12" s="5">
        <v>470</v>
      </c>
      <c r="E12" s="5">
        <v>27</v>
      </c>
      <c r="F12" s="17"/>
      <c r="G12" s="5" t="s">
        <v>14</v>
      </c>
      <c r="H12" s="7">
        <f t="shared" si="2"/>
        <v>12.01719639965722</v>
      </c>
      <c r="I12" s="7">
        <f t="shared" si="0"/>
        <v>83.61302284809462</v>
      </c>
      <c r="J12" s="11">
        <f t="shared" si="1"/>
        <v>14.06257763714737</v>
      </c>
      <c r="K12" s="14">
        <f t="shared" si="3"/>
        <v>6.957781171861318</v>
      </c>
    </row>
    <row r="13" spans="2:11" ht="12.75">
      <c r="B13" s="5" t="s">
        <v>15</v>
      </c>
      <c r="C13" s="5">
        <v>276</v>
      </c>
      <c r="D13" s="5">
        <v>881</v>
      </c>
      <c r="E13" s="5">
        <v>32</v>
      </c>
      <c r="F13" s="17"/>
      <c r="G13" s="5" t="s">
        <v>15</v>
      </c>
      <c r="H13" s="7">
        <f t="shared" si="2"/>
        <v>19.171943389048515</v>
      </c>
      <c r="I13" s="7">
        <f t="shared" si="0"/>
        <v>156.72994282802418</v>
      </c>
      <c r="J13" s="11">
        <f t="shared" si="1"/>
        <v>16.666758681063552</v>
      </c>
      <c r="K13" s="14">
        <f t="shared" si="3"/>
        <v>8.174963781582631</v>
      </c>
    </row>
    <row r="14" spans="2:11" ht="12.75">
      <c r="B14" s="5" t="s">
        <v>16</v>
      </c>
      <c r="C14" s="5"/>
      <c r="D14" s="5">
        <v>4</v>
      </c>
      <c r="E14" s="5" t="s">
        <v>43</v>
      </c>
      <c r="F14" s="17"/>
      <c r="G14" s="5" t="s">
        <v>16</v>
      </c>
      <c r="H14" s="7">
        <f t="shared" si="2"/>
        <v>0</v>
      </c>
      <c r="I14" s="7">
        <f t="shared" si="0"/>
        <v>0.7116001944518691</v>
      </c>
      <c r="J14" s="11"/>
      <c r="K14" s="14" t="s">
        <v>44</v>
      </c>
    </row>
    <row r="15" spans="2:11" ht="12.75">
      <c r="B15" s="5" t="s">
        <v>17</v>
      </c>
      <c r="C15" s="5">
        <v>18</v>
      </c>
      <c r="D15" s="5">
        <v>52</v>
      </c>
      <c r="E15" s="5">
        <v>1</v>
      </c>
      <c r="F15" s="17"/>
      <c r="G15" s="5" t="s">
        <v>17</v>
      </c>
      <c r="H15" s="7">
        <f t="shared" si="2"/>
        <v>1.2503441340683814</v>
      </c>
      <c r="I15" s="7">
        <f t="shared" si="0"/>
        <v>9.250802527874297</v>
      </c>
      <c r="J15" s="11">
        <f t="shared" si="1"/>
        <v>0.520836208783236</v>
      </c>
      <c r="K15" s="14">
        <f t="shared" si="3"/>
        <v>7.398605132631726</v>
      </c>
    </row>
    <row r="16" spans="2:11" ht="12.75">
      <c r="B16" s="5" t="s">
        <v>18</v>
      </c>
      <c r="C16" s="5">
        <v>137</v>
      </c>
      <c r="D16" s="5">
        <v>694</v>
      </c>
      <c r="E16" s="5">
        <v>9</v>
      </c>
      <c r="F16" s="17"/>
      <c r="G16" s="5" t="s">
        <v>18</v>
      </c>
      <c r="H16" s="7">
        <f t="shared" si="2"/>
        <v>9.516508131520458</v>
      </c>
      <c r="I16" s="7">
        <f t="shared" si="0"/>
        <v>123.4626337373993</v>
      </c>
      <c r="J16" s="11">
        <f t="shared" si="1"/>
        <v>4.687525879049123</v>
      </c>
      <c r="K16" s="14">
        <f t="shared" si="3"/>
        <v>12.973522644137498</v>
      </c>
    </row>
    <row r="17" spans="2:11" ht="12.75">
      <c r="B17" s="5" t="s">
        <v>19</v>
      </c>
      <c r="C17" s="5">
        <v>160</v>
      </c>
      <c r="D17" s="5">
        <v>899</v>
      </c>
      <c r="E17" s="5">
        <v>9</v>
      </c>
      <c r="F17" s="17"/>
      <c r="G17" s="5" t="s">
        <v>19</v>
      </c>
      <c r="H17" s="7">
        <f t="shared" si="2"/>
        <v>11.114170080607833</v>
      </c>
      <c r="I17" s="7">
        <f t="shared" si="0"/>
        <v>159.9321437030576</v>
      </c>
      <c r="J17" s="11">
        <f t="shared" si="1"/>
        <v>4.687525879049123</v>
      </c>
      <c r="K17" s="14">
        <f t="shared" si="3"/>
        <v>14.389931280798873</v>
      </c>
    </row>
    <row r="18" spans="2:11" ht="12.75">
      <c r="B18" s="5" t="s">
        <v>20</v>
      </c>
      <c r="C18" s="5">
        <v>22</v>
      </c>
      <c r="D18" s="5">
        <v>116</v>
      </c>
      <c r="E18" s="5" t="s">
        <v>43</v>
      </c>
      <c r="F18" s="17"/>
      <c r="G18" s="5" t="s">
        <v>20</v>
      </c>
      <c r="H18" s="7">
        <f t="shared" si="2"/>
        <v>1.528198386083577</v>
      </c>
      <c r="I18" s="7">
        <f t="shared" si="0"/>
        <v>20.636405639104204</v>
      </c>
      <c r="J18" s="11"/>
      <c r="K18" s="14">
        <f t="shared" si="3"/>
        <v>13.503747829488677</v>
      </c>
    </row>
    <row r="19" spans="2:11" ht="12.75">
      <c r="B19" s="5" t="s">
        <v>21</v>
      </c>
      <c r="C19" s="5">
        <v>29</v>
      </c>
      <c r="D19" s="5">
        <v>79</v>
      </c>
      <c r="E19" s="5">
        <v>2</v>
      </c>
      <c r="F19" s="17"/>
      <c r="G19" s="5" t="s">
        <v>21</v>
      </c>
      <c r="H19" s="7">
        <f t="shared" si="2"/>
        <v>2.0144433271101696</v>
      </c>
      <c r="I19" s="7">
        <f t="shared" si="0"/>
        <v>14.054103840424414</v>
      </c>
      <c r="J19" s="11">
        <f t="shared" si="1"/>
        <v>1.041672417566472</v>
      </c>
      <c r="K19" s="14">
        <f t="shared" si="3"/>
        <v>6.976668765651404</v>
      </c>
    </row>
    <row r="20" spans="2:11" ht="12.75">
      <c r="B20" s="5" t="s">
        <v>22</v>
      </c>
      <c r="C20" s="5">
        <v>29</v>
      </c>
      <c r="D20" s="5">
        <v>186</v>
      </c>
      <c r="E20" s="5" t="s">
        <v>43</v>
      </c>
      <c r="F20" s="17"/>
      <c r="G20" s="5" t="s">
        <v>22</v>
      </c>
      <c r="H20" s="7">
        <f t="shared" si="2"/>
        <v>2.0144433271101696</v>
      </c>
      <c r="I20" s="7">
        <f t="shared" si="0"/>
        <v>33.089409042011916</v>
      </c>
      <c r="J20" s="11"/>
      <c r="K20" s="14">
        <f t="shared" si="3"/>
        <v>16.426080891280524</v>
      </c>
    </row>
    <row r="21" spans="2:11" ht="12.75">
      <c r="B21" s="5" t="s">
        <v>23</v>
      </c>
      <c r="C21" s="5">
        <v>20</v>
      </c>
      <c r="D21" s="5">
        <v>69</v>
      </c>
      <c r="E21" s="5">
        <v>3</v>
      </c>
      <c r="F21" s="17"/>
      <c r="G21" s="5" t="s">
        <v>23</v>
      </c>
      <c r="H21" s="7">
        <f t="shared" si="2"/>
        <v>1.3892712600759791</v>
      </c>
      <c r="I21" s="7">
        <f t="shared" si="0"/>
        <v>12.275103354294743</v>
      </c>
      <c r="J21" s="11">
        <f t="shared" si="1"/>
        <v>1.562508626349708</v>
      </c>
      <c r="K21" s="14">
        <f t="shared" si="3"/>
        <v>8.835641898777506</v>
      </c>
    </row>
    <row r="22" spans="2:11" ht="12.75">
      <c r="B22" s="5" t="s">
        <v>24</v>
      </c>
      <c r="C22" s="5">
        <v>67</v>
      </c>
      <c r="D22" s="5">
        <v>98</v>
      </c>
      <c r="E22" s="5">
        <v>6</v>
      </c>
      <c r="F22" s="17"/>
      <c r="G22" s="5" t="s">
        <v>24</v>
      </c>
      <c r="H22" s="7">
        <f t="shared" si="2"/>
        <v>4.65405872125453</v>
      </c>
      <c r="I22" s="7">
        <f t="shared" si="0"/>
        <v>17.434204764070795</v>
      </c>
      <c r="J22" s="11">
        <f t="shared" si="1"/>
        <v>3.125017252699416</v>
      </c>
      <c r="K22" s="14">
        <f t="shared" si="3"/>
        <v>3.74602165727967</v>
      </c>
    </row>
    <row r="23" spans="2:11" ht="12.75">
      <c r="B23" s="5" t="s">
        <v>25</v>
      </c>
      <c r="C23" s="5">
        <v>83</v>
      </c>
      <c r="D23" s="5">
        <v>237</v>
      </c>
      <c r="E23" s="5">
        <v>10</v>
      </c>
      <c r="F23" s="17"/>
      <c r="G23" s="5" t="s">
        <v>25</v>
      </c>
      <c r="H23" s="7">
        <f t="shared" si="2"/>
        <v>5.765475729315313</v>
      </c>
      <c r="I23" s="7">
        <f t="shared" si="0"/>
        <v>42.162311521273246</v>
      </c>
      <c r="J23" s="11">
        <f t="shared" si="1"/>
        <v>5.208362087832359</v>
      </c>
      <c r="K23" s="14">
        <f t="shared" si="3"/>
        <v>7.312893766405688</v>
      </c>
    </row>
    <row r="24" spans="2:11" ht="12.75">
      <c r="B24" s="5" t="s">
        <v>26</v>
      </c>
      <c r="C24" s="5">
        <v>6</v>
      </c>
      <c r="D24" s="5">
        <v>18</v>
      </c>
      <c r="E24" s="5" t="s">
        <v>43</v>
      </c>
      <c r="F24" s="17"/>
      <c r="G24" s="5" t="s">
        <v>26</v>
      </c>
      <c r="H24" s="7">
        <f t="shared" si="2"/>
        <v>0.41678137802279375</v>
      </c>
      <c r="I24" s="7">
        <f t="shared" si="0"/>
        <v>3.202200875033411</v>
      </c>
      <c r="J24" s="11"/>
      <c r="K24" s="14">
        <f t="shared" si="3"/>
        <v>7.683166868502179</v>
      </c>
    </row>
    <row r="25" spans="2:11" ht="12.75">
      <c r="B25" s="5"/>
      <c r="C25" s="5"/>
      <c r="D25" s="5"/>
      <c r="E25" s="5"/>
      <c r="F25" s="17"/>
      <c r="G25" s="5"/>
      <c r="H25" s="7"/>
      <c r="I25" s="7"/>
      <c r="J25" s="11"/>
      <c r="K25" s="14"/>
    </row>
    <row r="26" spans="2:11" ht="12.75">
      <c r="B26" s="5" t="s">
        <v>31</v>
      </c>
      <c r="C26" s="5">
        <f>SUM(C5:C24)</f>
        <v>1566</v>
      </c>
      <c r="D26" s="5">
        <f>SUM(D5:D24)</f>
        <v>5658</v>
      </c>
      <c r="E26" s="5">
        <f>SUM(E5:E24)</f>
        <v>146</v>
      </c>
      <c r="F26" s="17"/>
      <c r="G26" s="5" t="s">
        <v>31</v>
      </c>
      <c r="H26" s="7">
        <f>(100000*C26/C$28)/(7/3)</f>
        <v>108.77993966394918</v>
      </c>
      <c r="I26" s="7">
        <f>(100000*D26/D$28)/(7/3)</f>
        <v>1006.5584750521689</v>
      </c>
      <c r="J26" s="11">
        <f>(100000*E26/E$28)/(7/3)</f>
        <v>76.04208648235245</v>
      </c>
      <c r="K26" s="14">
        <f t="shared" si="3"/>
        <v>9.253162652615012</v>
      </c>
    </row>
    <row r="27" spans="2:11" ht="12.75">
      <c r="B27" s="5"/>
      <c r="C27" s="5"/>
      <c r="D27" s="5"/>
      <c r="E27" s="5"/>
      <c r="F27" s="17"/>
      <c r="G27" s="5"/>
      <c r="H27" s="21"/>
      <c r="I27" s="22"/>
      <c r="J27" s="22"/>
      <c r="K27" s="23"/>
    </row>
    <row r="28" spans="2:11" ht="12.75">
      <c r="B28" s="5" t="s">
        <v>37</v>
      </c>
      <c r="C28" s="7">
        <v>616973</v>
      </c>
      <c r="D28" s="7">
        <v>240905.74</v>
      </c>
      <c r="E28" s="7">
        <v>82285.26</v>
      </c>
      <c r="F28" s="17"/>
      <c r="G28" s="5"/>
      <c r="H28" s="24"/>
      <c r="I28" s="4"/>
      <c r="J28" s="4"/>
      <c r="K28" s="25"/>
    </row>
    <row r="29" spans="2:11" ht="12.75">
      <c r="B29" s="5" t="s">
        <v>38</v>
      </c>
      <c r="C29" s="15">
        <f>C28/SUM($C$28:$E$28)</f>
        <v>0.656239762424428</v>
      </c>
      <c r="D29" s="15">
        <f>D28/SUM($C$28:$E$28)</f>
        <v>0.25623799677503073</v>
      </c>
      <c r="E29" s="15">
        <f>E28/SUM($C$28:$E$28)</f>
        <v>0.08752224080054118</v>
      </c>
      <c r="F29" s="17"/>
      <c r="G29" s="5"/>
      <c r="H29" s="26"/>
      <c r="I29" s="27"/>
      <c r="J29" s="27"/>
      <c r="K29" s="28"/>
    </row>
  </sheetData>
  <mergeCells count="3">
    <mergeCell ref="C3:E3"/>
    <mergeCell ref="H3:K3"/>
    <mergeCell ref="B2:K2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view="pageBreakPreview" zoomScale="60" workbookViewId="0" topLeftCell="A1">
      <selection activeCell="M2" sqref="M2"/>
    </sheetView>
  </sheetViews>
  <sheetFormatPr defaultColWidth="9.140625" defaultRowHeight="12.75"/>
  <cols>
    <col min="1" max="1" width="19.8515625" style="0" customWidth="1"/>
    <col min="5" max="5" width="7.28125" style="0" customWidth="1"/>
    <col min="10" max="10" width="2.57421875" style="0" customWidth="1"/>
    <col min="11" max="11" width="1.8515625" style="0" customWidth="1"/>
    <col min="12" max="12" width="1.421875" style="0" customWidth="1"/>
  </cols>
  <sheetData>
    <row r="2" spans="1:12" ht="28.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4"/>
      <c r="L2" s="54"/>
    </row>
    <row r="3" spans="1:9" ht="12.75">
      <c r="A3" s="5"/>
      <c r="B3" s="47" t="s">
        <v>56</v>
      </c>
      <c r="C3" s="48"/>
      <c r="D3" s="49"/>
      <c r="E3" s="17"/>
      <c r="F3" s="47" t="s">
        <v>40</v>
      </c>
      <c r="G3" s="48"/>
      <c r="H3" s="48"/>
      <c r="I3" s="49"/>
    </row>
    <row r="4" spans="1:9" ht="12.75">
      <c r="A4" s="5" t="s">
        <v>53</v>
      </c>
      <c r="B4" s="6" t="s">
        <v>4</v>
      </c>
      <c r="C4" s="6" t="s">
        <v>5</v>
      </c>
      <c r="D4" s="6" t="s">
        <v>54</v>
      </c>
      <c r="E4" s="19"/>
      <c r="F4" s="6" t="s">
        <v>4</v>
      </c>
      <c r="G4" s="6" t="s">
        <v>5</v>
      </c>
      <c r="H4" s="9" t="s">
        <v>54</v>
      </c>
      <c r="I4" s="12" t="s">
        <v>66</v>
      </c>
    </row>
    <row r="5" spans="1:9" ht="12.75">
      <c r="A5" s="5" t="s">
        <v>7</v>
      </c>
      <c r="B5" s="5">
        <v>53</v>
      </c>
      <c r="C5" s="5">
        <v>122</v>
      </c>
      <c r="D5" s="5">
        <v>13</v>
      </c>
      <c r="E5" s="17"/>
      <c r="F5" s="7">
        <f>(100000*B5/B$28)/(7/3)</f>
        <v>3.681568839201345</v>
      </c>
      <c r="G5" s="7">
        <f aca="true" t="shared" si="0" ref="G5:H24">(100000*C5/C$28)/(7/3)</f>
        <v>21.70380593078201</v>
      </c>
      <c r="H5" s="11">
        <f t="shared" si="0"/>
        <v>6.770870714182068</v>
      </c>
      <c r="I5" s="14">
        <f>G5/F5</f>
        <v>5.89526011293878</v>
      </c>
    </row>
    <row r="6" spans="1:9" ht="12.75">
      <c r="A6" s="5" t="s">
        <v>8</v>
      </c>
      <c r="B6" s="5">
        <v>65</v>
      </c>
      <c r="C6" s="5">
        <v>121</v>
      </c>
      <c r="D6" s="5">
        <v>3</v>
      </c>
      <c r="E6" s="17"/>
      <c r="F6" s="7">
        <f aca="true" t="shared" si="1" ref="F6:F24">(100000*B6/B$28)/(7/3)</f>
        <v>4.515131595246932</v>
      </c>
      <c r="G6" s="7">
        <f t="shared" si="0"/>
        <v>21.52590588216904</v>
      </c>
      <c r="H6" s="11">
        <f t="shared" si="0"/>
        <v>1.562508626349708</v>
      </c>
      <c r="I6" s="14">
        <f aca="true" t="shared" si="2" ref="I6:I26">G6/F6</f>
        <v>4.767503544044942</v>
      </c>
    </row>
    <row r="7" spans="1:9" ht="12.75">
      <c r="A7" s="5" t="s">
        <v>9</v>
      </c>
      <c r="B7" s="5">
        <v>39</v>
      </c>
      <c r="C7" s="5">
        <v>59</v>
      </c>
      <c r="D7" s="5">
        <v>4</v>
      </c>
      <c r="E7" s="17"/>
      <c r="F7" s="7">
        <f t="shared" si="1"/>
        <v>2.7090789571481597</v>
      </c>
      <c r="G7" s="7">
        <f t="shared" si="0"/>
        <v>10.49610286816507</v>
      </c>
      <c r="H7" s="11">
        <f t="shared" si="0"/>
        <v>2.083344835132944</v>
      </c>
      <c r="I7" s="14">
        <f t="shared" si="2"/>
        <v>3.874417480697679</v>
      </c>
    </row>
    <row r="8" spans="1:9" ht="12.75">
      <c r="A8" s="5" t="s">
        <v>10</v>
      </c>
      <c r="B8" s="5">
        <v>87</v>
      </c>
      <c r="C8" s="5">
        <v>260</v>
      </c>
      <c r="D8" s="5">
        <v>7</v>
      </c>
      <c r="E8" s="17"/>
      <c r="F8" s="7">
        <f t="shared" si="1"/>
        <v>6.043329981330509</v>
      </c>
      <c r="G8" s="7">
        <f t="shared" si="0"/>
        <v>46.254012639371496</v>
      </c>
      <c r="H8" s="11">
        <f t="shared" si="0"/>
        <v>3.645853461482652</v>
      </c>
      <c r="I8" s="14">
        <f t="shared" si="2"/>
        <v>7.653729447550064</v>
      </c>
    </row>
    <row r="9" spans="1:9" ht="12.75">
      <c r="A9" s="5" t="s">
        <v>11</v>
      </c>
      <c r="B9" s="5">
        <v>35</v>
      </c>
      <c r="C9" s="5">
        <v>161</v>
      </c>
      <c r="D9" s="5">
        <v>3</v>
      </c>
      <c r="E9" s="17"/>
      <c r="F9" s="7">
        <f t="shared" si="1"/>
        <v>2.4312247051329634</v>
      </c>
      <c r="G9" s="7">
        <f t="shared" si="0"/>
        <v>28.64190782668773</v>
      </c>
      <c r="H9" s="11">
        <f t="shared" si="0"/>
        <v>1.562508626349708</v>
      </c>
      <c r="I9" s="14">
        <f t="shared" si="2"/>
        <v>11.780855865036674</v>
      </c>
    </row>
    <row r="10" spans="1:9" ht="12.75">
      <c r="A10" s="5" t="s">
        <v>12</v>
      </c>
      <c r="B10" s="5">
        <v>43</v>
      </c>
      <c r="C10" s="5">
        <v>198</v>
      </c>
      <c r="D10" s="5">
        <v>3</v>
      </c>
      <c r="E10" s="17"/>
      <c r="F10" s="7">
        <f t="shared" si="1"/>
        <v>2.986933209163355</v>
      </c>
      <c r="G10" s="7">
        <f t="shared" si="0"/>
        <v>35.22420962536752</v>
      </c>
      <c r="H10" s="11">
        <f t="shared" si="0"/>
        <v>1.562508626349708</v>
      </c>
      <c r="I10" s="14">
        <f t="shared" si="2"/>
        <v>11.792767751654507</v>
      </c>
    </row>
    <row r="11" spans="1:9" ht="12.75">
      <c r="A11" s="5" t="s">
        <v>13</v>
      </c>
      <c r="B11" s="5">
        <v>3</v>
      </c>
      <c r="C11" s="5">
        <v>3</v>
      </c>
      <c r="D11" s="5">
        <v>1</v>
      </c>
      <c r="E11" s="17"/>
      <c r="F11" s="7">
        <f t="shared" si="1"/>
        <v>0.20839068901139687</v>
      </c>
      <c r="G11" s="7">
        <f t="shared" si="0"/>
        <v>0.5337001458389018</v>
      </c>
      <c r="H11" s="11">
        <f t="shared" si="0"/>
        <v>0.520836208783236</v>
      </c>
      <c r="I11" s="14">
        <f t="shared" si="2"/>
        <v>2.5610556228340595</v>
      </c>
    </row>
    <row r="12" spans="1:9" ht="12.75">
      <c r="A12" s="5" t="s">
        <v>14</v>
      </c>
      <c r="B12" s="5">
        <v>68</v>
      </c>
      <c r="C12" s="5">
        <v>155</v>
      </c>
      <c r="D12" s="5">
        <v>10</v>
      </c>
      <c r="E12" s="17"/>
      <c r="F12" s="7">
        <f t="shared" si="1"/>
        <v>4.723522284258329</v>
      </c>
      <c r="G12" s="7">
        <f t="shared" si="0"/>
        <v>27.57450753500993</v>
      </c>
      <c r="H12" s="11">
        <f t="shared" si="0"/>
        <v>5.208362087832359</v>
      </c>
      <c r="I12" s="14">
        <f t="shared" si="2"/>
        <v>5.837700316754106</v>
      </c>
    </row>
    <row r="13" spans="1:9" ht="12.75">
      <c r="A13" s="5" t="s">
        <v>15</v>
      </c>
      <c r="B13" s="5">
        <v>110</v>
      </c>
      <c r="C13" s="5">
        <v>343</v>
      </c>
      <c r="D13" s="5">
        <v>10</v>
      </c>
      <c r="E13" s="17"/>
      <c r="F13" s="7">
        <f t="shared" si="1"/>
        <v>7.640991930417885</v>
      </c>
      <c r="G13" s="7">
        <f t="shared" si="0"/>
        <v>61.01971667424777</v>
      </c>
      <c r="H13" s="11">
        <f t="shared" si="0"/>
        <v>5.208362087832359</v>
      </c>
      <c r="I13" s="14">
        <f t="shared" si="2"/>
        <v>7.985837078473477</v>
      </c>
    </row>
    <row r="14" spans="1:9" ht="12.75">
      <c r="A14" s="5" t="s">
        <v>16</v>
      </c>
      <c r="B14" s="5"/>
      <c r="C14" s="5">
        <v>1</v>
      </c>
      <c r="D14" s="5" t="s">
        <v>43</v>
      </c>
      <c r="E14" s="17"/>
      <c r="F14" s="7">
        <f t="shared" si="1"/>
        <v>0</v>
      </c>
      <c r="G14" s="7">
        <f t="shared" si="0"/>
        <v>0.17790004861296727</v>
      </c>
      <c r="H14" s="11"/>
      <c r="I14" s="14" t="s">
        <v>44</v>
      </c>
    </row>
    <row r="15" spans="1:9" ht="12.75">
      <c r="A15" s="5" t="s">
        <v>17</v>
      </c>
      <c r="B15" s="5">
        <v>12</v>
      </c>
      <c r="C15" s="5">
        <v>26</v>
      </c>
      <c r="D15" s="5" t="s">
        <v>43</v>
      </c>
      <c r="E15" s="17"/>
      <c r="F15" s="7">
        <f t="shared" si="1"/>
        <v>0.8335627560455875</v>
      </c>
      <c r="G15" s="7">
        <f t="shared" si="0"/>
        <v>4.625401263937149</v>
      </c>
      <c r="H15" s="11"/>
      <c r="I15" s="14">
        <f t="shared" si="2"/>
        <v>5.548953849473795</v>
      </c>
    </row>
    <row r="16" spans="1:9" ht="12.75">
      <c r="A16" s="5" t="s">
        <v>18</v>
      </c>
      <c r="B16" s="5">
        <v>108</v>
      </c>
      <c r="C16" s="5">
        <v>452</v>
      </c>
      <c r="D16" s="5">
        <v>7</v>
      </c>
      <c r="E16" s="17"/>
      <c r="F16" s="7">
        <f t="shared" si="1"/>
        <v>7.502064804410288</v>
      </c>
      <c r="G16" s="7">
        <f t="shared" si="0"/>
        <v>80.4108219730612</v>
      </c>
      <c r="H16" s="11">
        <f t="shared" si="0"/>
        <v>3.645853461482652</v>
      </c>
      <c r="I16" s="14">
        <f t="shared" si="2"/>
        <v>10.718492051120322</v>
      </c>
    </row>
    <row r="17" spans="1:9" ht="12.75">
      <c r="A17" s="5" t="s">
        <v>19</v>
      </c>
      <c r="B17" s="5">
        <v>128</v>
      </c>
      <c r="C17" s="5">
        <v>600</v>
      </c>
      <c r="D17" s="5">
        <v>5</v>
      </c>
      <c r="E17" s="17"/>
      <c r="F17" s="7">
        <f t="shared" si="1"/>
        <v>8.891336064486266</v>
      </c>
      <c r="G17" s="7">
        <f t="shared" si="0"/>
        <v>106.74002916778036</v>
      </c>
      <c r="H17" s="11">
        <f t="shared" si="0"/>
        <v>2.6041810439161797</v>
      </c>
      <c r="I17" s="14">
        <f t="shared" si="2"/>
        <v>12.004948232034655</v>
      </c>
    </row>
    <row r="18" spans="1:9" ht="12.75">
      <c r="A18" s="5" t="s">
        <v>20</v>
      </c>
      <c r="B18" s="5">
        <v>15</v>
      </c>
      <c r="C18" s="5">
        <v>74</v>
      </c>
      <c r="D18" s="5" t="s">
        <v>43</v>
      </c>
      <c r="E18" s="17"/>
      <c r="F18" s="7">
        <f t="shared" si="1"/>
        <v>1.0419534450569845</v>
      </c>
      <c r="G18" s="7">
        <f t="shared" si="0"/>
        <v>13.164603597359578</v>
      </c>
      <c r="H18" s="11"/>
      <c r="I18" s="14">
        <f t="shared" si="2"/>
        <v>12.634541072648025</v>
      </c>
    </row>
    <row r="19" spans="1:9" ht="12.75">
      <c r="A19" s="5" t="s">
        <v>21</v>
      </c>
      <c r="B19" s="5">
        <v>14</v>
      </c>
      <c r="C19" s="5">
        <v>38</v>
      </c>
      <c r="D19" s="5">
        <v>2</v>
      </c>
      <c r="E19" s="17"/>
      <c r="F19" s="7">
        <f t="shared" si="1"/>
        <v>0.9724898820531854</v>
      </c>
      <c r="G19" s="7">
        <f t="shared" si="0"/>
        <v>6.760201847292756</v>
      </c>
      <c r="H19" s="11">
        <f t="shared" si="0"/>
        <v>1.041672417566472</v>
      </c>
      <c r="I19" s="14">
        <f t="shared" si="2"/>
        <v>6.95143669054959</v>
      </c>
    </row>
    <row r="20" spans="1:9" ht="12.75">
      <c r="A20" s="5" t="s">
        <v>22</v>
      </c>
      <c r="B20" s="5">
        <v>15</v>
      </c>
      <c r="C20" s="5">
        <v>90</v>
      </c>
      <c r="D20" s="5" t="s">
        <v>43</v>
      </c>
      <c r="E20" s="17"/>
      <c r="F20" s="7">
        <f t="shared" si="1"/>
        <v>1.0419534450569845</v>
      </c>
      <c r="G20" s="7">
        <f t="shared" si="0"/>
        <v>16.011004375167058</v>
      </c>
      <c r="H20" s="11"/>
      <c r="I20" s="14">
        <f t="shared" si="2"/>
        <v>15.366333737004359</v>
      </c>
    </row>
    <row r="21" spans="1:9" ht="12.75">
      <c r="A21" s="5" t="s">
        <v>23</v>
      </c>
      <c r="B21" s="5">
        <v>4</v>
      </c>
      <c r="C21" s="5">
        <v>13</v>
      </c>
      <c r="D21" s="5">
        <v>1</v>
      </c>
      <c r="E21" s="17"/>
      <c r="F21" s="7">
        <f t="shared" si="1"/>
        <v>0.2778542520151958</v>
      </c>
      <c r="G21" s="7">
        <f t="shared" si="0"/>
        <v>2.3127006319685743</v>
      </c>
      <c r="H21" s="11">
        <f t="shared" si="0"/>
        <v>0.520836208783236</v>
      </c>
      <c r="I21" s="14">
        <f t="shared" si="2"/>
        <v>8.323430774210694</v>
      </c>
    </row>
    <row r="22" spans="1:9" ht="12.75">
      <c r="A22" s="5" t="s">
        <v>24</v>
      </c>
      <c r="B22" s="5">
        <v>54</v>
      </c>
      <c r="C22" s="5">
        <v>63</v>
      </c>
      <c r="D22" s="5">
        <v>5</v>
      </c>
      <c r="E22" s="17"/>
      <c r="F22" s="7">
        <f t="shared" si="1"/>
        <v>3.751032402205144</v>
      </c>
      <c r="G22" s="7">
        <f t="shared" si="0"/>
        <v>11.207703062616938</v>
      </c>
      <c r="H22" s="11">
        <f t="shared" si="0"/>
        <v>2.6041810439161797</v>
      </c>
      <c r="I22" s="14">
        <f t="shared" si="2"/>
        <v>2.987898226639736</v>
      </c>
    </row>
    <row r="23" spans="1:9" ht="12.75">
      <c r="A23" s="5" t="s">
        <v>25</v>
      </c>
      <c r="B23" s="5">
        <v>43</v>
      </c>
      <c r="C23" s="5">
        <v>112</v>
      </c>
      <c r="D23" s="5">
        <v>5</v>
      </c>
      <c r="E23" s="17"/>
      <c r="F23" s="7">
        <f t="shared" si="1"/>
        <v>2.986933209163355</v>
      </c>
      <c r="G23" s="7">
        <f t="shared" si="0"/>
        <v>19.924805444652335</v>
      </c>
      <c r="H23" s="11">
        <f t="shared" si="0"/>
        <v>2.6041810439161797</v>
      </c>
      <c r="I23" s="14">
        <f t="shared" si="2"/>
        <v>6.670656505986388</v>
      </c>
    </row>
    <row r="24" spans="1:9" ht="12.75">
      <c r="A24" s="5" t="s">
        <v>26</v>
      </c>
      <c r="B24" s="5">
        <v>5</v>
      </c>
      <c r="C24" s="5">
        <v>11</v>
      </c>
      <c r="D24" s="5" t="s">
        <v>43</v>
      </c>
      <c r="E24" s="17"/>
      <c r="F24" s="7">
        <f t="shared" si="1"/>
        <v>0.3473178150189948</v>
      </c>
      <c r="G24" s="7">
        <f t="shared" si="0"/>
        <v>1.95690053474264</v>
      </c>
      <c r="H24" s="11"/>
      <c r="I24" s="14">
        <f t="shared" si="2"/>
        <v>5.634322370234931</v>
      </c>
    </row>
    <row r="25" spans="1:9" ht="12.75">
      <c r="A25" s="5"/>
      <c r="B25" s="5"/>
      <c r="C25" s="5"/>
      <c r="D25" s="5"/>
      <c r="E25" s="17"/>
      <c r="F25" s="7"/>
      <c r="G25" s="7"/>
      <c r="H25" s="11"/>
      <c r="I25" s="14"/>
    </row>
    <row r="26" spans="1:9" ht="12.75">
      <c r="A26" s="5" t="s">
        <v>31</v>
      </c>
      <c r="B26" s="5">
        <f>SUM(B5:B24)</f>
        <v>901</v>
      </c>
      <c r="C26" s="5">
        <f>SUM(C5:C24)</f>
        <v>2902</v>
      </c>
      <c r="D26" s="5">
        <f>SUM(D5:D24)</f>
        <v>79</v>
      </c>
      <c r="E26" s="17"/>
      <c r="F26" s="7">
        <f>(100000*B26/B$28)/(7/3)</f>
        <v>62.586670266422864</v>
      </c>
      <c r="G26" s="7">
        <f>(100000*C26/C$28)/(7/3)</f>
        <v>516.265941074831</v>
      </c>
      <c r="H26" s="11">
        <f>(100000*D26/D$28)/(7/3)</f>
        <v>41.14606049387564</v>
      </c>
      <c r="I26" s="14">
        <f t="shared" si="2"/>
        <v>8.248816223600931</v>
      </c>
    </row>
    <row r="27" spans="1:9" ht="12.75">
      <c r="A27" s="5"/>
      <c r="B27" s="5"/>
      <c r="C27" s="5"/>
      <c r="D27" s="5"/>
      <c r="E27" s="17"/>
      <c r="F27" s="21"/>
      <c r="G27" s="22"/>
      <c r="H27" s="22"/>
      <c r="I27" s="23"/>
    </row>
    <row r="28" spans="1:9" ht="12.75">
      <c r="A28" s="5" t="s">
        <v>37</v>
      </c>
      <c r="B28" s="7">
        <v>616973</v>
      </c>
      <c r="C28" s="7">
        <v>240905.74</v>
      </c>
      <c r="D28" s="7">
        <v>82285.26</v>
      </c>
      <c r="E28" s="17"/>
      <c r="F28" s="24"/>
      <c r="G28" s="4"/>
      <c r="H28" s="4"/>
      <c r="I28" s="25"/>
    </row>
    <row r="29" spans="1:9" ht="12.75">
      <c r="A29" s="5" t="s">
        <v>38</v>
      </c>
      <c r="B29" s="15">
        <f>B28/SUM($B$28:$D$28)</f>
        <v>0.656239762424428</v>
      </c>
      <c r="C29" s="15">
        <f>C28/SUM($B$28:$D$28)</f>
        <v>0.25623799677503073</v>
      </c>
      <c r="D29" s="15">
        <f>D28/SUM($B$28:$D$28)</f>
        <v>0.08752224080054118</v>
      </c>
      <c r="E29" s="17"/>
      <c r="F29" s="26"/>
      <c r="G29" s="27"/>
      <c r="H29" s="27"/>
      <c r="I29" s="28"/>
    </row>
  </sheetData>
  <mergeCells count="3">
    <mergeCell ref="B3:D3"/>
    <mergeCell ref="F3:I3"/>
    <mergeCell ref="A2:L2"/>
  </mergeCells>
  <printOptions/>
  <pageMargins left="0.75" right="0.75" top="1" bottom="1" header="0.5" footer="0.5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9"/>
  <sheetViews>
    <sheetView view="pageBreakPreview" zoomScale="60" workbookViewId="0" topLeftCell="A1">
      <selection activeCell="D34" sqref="D34"/>
    </sheetView>
  </sheetViews>
  <sheetFormatPr defaultColWidth="9.140625" defaultRowHeight="12.75"/>
  <cols>
    <col min="2" max="2" width="22.140625" style="0" customWidth="1"/>
    <col min="11" max="11" width="12.00390625" style="0" customWidth="1"/>
  </cols>
  <sheetData>
    <row r="2" spans="2:11" ht="31.5" customHeight="1">
      <c r="B2" s="50" t="s">
        <v>47</v>
      </c>
      <c r="C2" s="50"/>
      <c r="D2" s="50"/>
      <c r="E2" s="50"/>
      <c r="F2" s="50"/>
      <c r="G2" s="50"/>
      <c r="H2" s="50"/>
      <c r="I2" s="50"/>
      <c r="J2" s="50"/>
      <c r="K2" s="50"/>
    </row>
    <row r="3" spans="2:10" ht="12.75">
      <c r="B3" s="5"/>
      <c r="C3" s="47" t="s">
        <v>56</v>
      </c>
      <c r="D3" s="48"/>
      <c r="E3" s="49"/>
      <c r="F3" s="17"/>
      <c r="G3" s="47" t="s">
        <v>40</v>
      </c>
      <c r="H3" s="48"/>
      <c r="I3" s="48"/>
      <c r="J3" s="49"/>
    </row>
    <row r="4" spans="2:10" ht="12.75">
      <c r="B4" s="5" t="s">
        <v>53</v>
      </c>
      <c r="C4" s="6" t="s">
        <v>4</v>
      </c>
      <c r="D4" s="6" t="s">
        <v>5</v>
      </c>
      <c r="E4" s="6" t="s">
        <v>54</v>
      </c>
      <c r="F4" s="19"/>
      <c r="G4" s="6" t="s">
        <v>4</v>
      </c>
      <c r="H4" s="6" t="s">
        <v>5</v>
      </c>
      <c r="I4" s="9" t="s">
        <v>54</v>
      </c>
      <c r="J4" s="12" t="s">
        <v>66</v>
      </c>
    </row>
    <row r="5" spans="2:10" ht="12.75">
      <c r="B5" s="5" t="s">
        <v>7</v>
      </c>
      <c r="C5" s="5">
        <v>10</v>
      </c>
      <c r="D5" s="5">
        <v>45</v>
      </c>
      <c r="E5" s="5">
        <v>1</v>
      </c>
      <c r="F5" s="17"/>
      <c r="G5" s="7">
        <f>(100000*C5/C$28)/(7/3)</f>
        <v>0.6946356300379896</v>
      </c>
      <c r="H5" s="7">
        <f>(100000*D5/D$28)/(7/3)</f>
        <v>8.005502187583529</v>
      </c>
      <c r="I5" s="11">
        <f>(100000*E5/E$28)/(7/3)</f>
        <v>0.520836208783236</v>
      </c>
      <c r="J5" s="14">
        <f>H5/G5</f>
        <v>11.52475030275327</v>
      </c>
    </row>
    <row r="6" spans="2:10" ht="12.75">
      <c r="B6" s="5" t="s">
        <v>8</v>
      </c>
      <c r="C6" s="5">
        <v>59</v>
      </c>
      <c r="D6" s="5">
        <v>175</v>
      </c>
      <c r="E6" s="5" t="s">
        <v>43</v>
      </c>
      <c r="F6" s="17"/>
      <c r="G6" s="7">
        <f aca="true" t="shared" si="0" ref="G6:G24">(100000*C6/C$28)/(7/3)</f>
        <v>4.098350217224138</v>
      </c>
      <c r="H6" s="7">
        <f aca="true" t="shared" si="1" ref="H6:H24">(100000*D6/D$28)/(7/3)</f>
        <v>31.13250850726927</v>
      </c>
      <c r="I6" s="11"/>
      <c r="J6" s="14">
        <f aca="true" t="shared" si="2" ref="J6:J26">H6/G6</f>
        <v>7.596351423660346</v>
      </c>
    </row>
    <row r="7" spans="2:10" ht="12.75">
      <c r="B7" s="5" t="s">
        <v>9</v>
      </c>
      <c r="C7" s="5">
        <v>27</v>
      </c>
      <c r="D7" s="5">
        <v>83</v>
      </c>
      <c r="E7" s="5">
        <v>6</v>
      </c>
      <c r="F7" s="17"/>
      <c r="G7" s="7">
        <f t="shared" si="0"/>
        <v>1.875516201102572</v>
      </c>
      <c r="H7" s="7">
        <f t="shared" si="1"/>
        <v>14.765704034876284</v>
      </c>
      <c r="I7" s="11">
        <f>(100000*E7/E$28)/(7/3)</f>
        <v>3.125017252699416</v>
      </c>
      <c r="J7" s="14">
        <f t="shared" si="2"/>
        <v>7.872874692415813</v>
      </c>
    </row>
    <row r="8" spans="2:10" ht="12.75">
      <c r="B8" s="5" t="s">
        <v>10</v>
      </c>
      <c r="C8" s="5">
        <v>55</v>
      </c>
      <c r="D8" s="5">
        <v>242</v>
      </c>
      <c r="E8" s="5">
        <v>3</v>
      </c>
      <c r="F8" s="17"/>
      <c r="G8" s="7">
        <f t="shared" si="0"/>
        <v>3.8204959652089423</v>
      </c>
      <c r="H8" s="7">
        <f t="shared" si="1"/>
        <v>43.05181176433808</v>
      </c>
      <c r="I8" s="11">
        <f>(100000*E8/E$28)/(7/3)</f>
        <v>1.562508626349708</v>
      </c>
      <c r="J8" s="14">
        <f t="shared" si="2"/>
        <v>11.268644740469863</v>
      </c>
    </row>
    <row r="9" spans="2:10" ht="12.75">
      <c r="B9" s="5" t="s">
        <v>11</v>
      </c>
      <c r="C9" s="5">
        <v>22</v>
      </c>
      <c r="D9" s="5">
        <v>126</v>
      </c>
      <c r="E9" s="5">
        <v>1</v>
      </c>
      <c r="F9" s="17"/>
      <c r="G9" s="7">
        <f t="shared" si="0"/>
        <v>1.528198386083577</v>
      </c>
      <c r="H9" s="7">
        <f t="shared" si="1"/>
        <v>22.415406125233876</v>
      </c>
      <c r="I9" s="11">
        <f>(100000*E9/E$28)/(7/3)</f>
        <v>0.520836208783236</v>
      </c>
      <c r="J9" s="14">
        <f t="shared" si="2"/>
        <v>14.667864021685977</v>
      </c>
    </row>
    <row r="10" spans="2:10" ht="12.75">
      <c r="B10" s="5" t="s">
        <v>12</v>
      </c>
      <c r="C10" s="5">
        <v>42</v>
      </c>
      <c r="D10" s="5">
        <v>246</v>
      </c>
      <c r="E10" s="5">
        <v>2</v>
      </c>
      <c r="F10" s="17"/>
      <c r="G10" s="7">
        <f t="shared" si="0"/>
        <v>2.917469646159556</v>
      </c>
      <c r="H10" s="7">
        <f t="shared" si="1"/>
        <v>43.76341195878995</v>
      </c>
      <c r="I10" s="11">
        <f>(100000*E10/E$28)/(7/3)</f>
        <v>1.041672417566472</v>
      </c>
      <c r="J10" s="14">
        <f t="shared" si="2"/>
        <v>15.000468648028065</v>
      </c>
    </row>
    <row r="11" spans="2:10" ht="12.75">
      <c r="B11" s="5" t="s">
        <v>13</v>
      </c>
      <c r="C11" s="5">
        <v>6</v>
      </c>
      <c r="D11" s="5">
        <v>14</v>
      </c>
      <c r="E11" s="5" t="s">
        <v>43</v>
      </c>
      <c r="F11" s="17"/>
      <c r="G11" s="7">
        <f t="shared" si="0"/>
        <v>0.41678137802279375</v>
      </c>
      <c r="H11" s="7">
        <f t="shared" si="1"/>
        <v>2.490600680581542</v>
      </c>
      <c r="I11" s="11"/>
      <c r="J11" s="14">
        <f t="shared" si="2"/>
        <v>5.9757964532794725</v>
      </c>
    </row>
    <row r="12" spans="2:10" ht="12.75">
      <c r="B12" s="5" t="s">
        <v>14</v>
      </c>
      <c r="C12" s="5">
        <v>105</v>
      </c>
      <c r="D12" s="5">
        <v>315</v>
      </c>
      <c r="E12" s="5">
        <v>17</v>
      </c>
      <c r="F12" s="17"/>
      <c r="G12" s="7">
        <f t="shared" si="0"/>
        <v>7.293674115398891</v>
      </c>
      <c r="H12" s="7">
        <f t="shared" si="1"/>
        <v>56.038515313084694</v>
      </c>
      <c r="I12" s="11">
        <f>(100000*E12/E$28)/(7/3)</f>
        <v>8.854215549315011</v>
      </c>
      <c r="J12" s="14">
        <f t="shared" si="2"/>
        <v>7.683166868502179</v>
      </c>
    </row>
    <row r="13" spans="2:10" ht="12.75">
      <c r="B13" s="5" t="s">
        <v>15</v>
      </c>
      <c r="C13" s="5">
        <v>166</v>
      </c>
      <c r="D13" s="5">
        <v>538</v>
      </c>
      <c r="E13" s="5">
        <v>22</v>
      </c>
      <c r="F13" s="17"/>
      <c r="G13" s="7">
        <f t="shared" si="0"/>
        <v>11.530951458630627</v>
      </c>
      <c r="H13" s="7">
        <f t="shared" si="1"/>
        <v>95.71022615377639</v>
      </c>
      <c r="I13" s="11">
        <f>(100000*E13/E$28)/(7/3)</f>
        <v>11.458396593231193</v>
      </c>
      <c r="J13" s="14">
        <f t="shared" si="2"/>
        <v>8.300288705329663</v>
      </c>
    </row>
    <row r="14" spans="2:10" ht="12.75">
      <c r="B14" s="5" t="s">
        <v>16</v>
      </c>
      <c r="C14" s="5"/>
      <c r="D14" s="5">
        <v>3</v>
      </c>
      <c r="E14" s="5" t="s">
        <v>43</v>
      </c>
      <c r="F14" s="17"/>
      <c r="G14" s="7">
        <f t="shared" si="0"/>
        <v>0</v>
      </c>
      <c r="H14" s="7">
        <f t="shared" si="1"/>
        <v>0.5337001458389018</v>
      </c>
      <c r="I14" s="11"/>
      <c r="J14" s="14" t="s">
        <v>44</v>
      </c>
    </row>
    <row r="15" spans="2:10" ht="12.75">
      <c r="B15" s="5" t="s">
        <v>17</v>
      </c>
      <c r="C15" s="5">
        <v>6</v>
      </c>
      <c r="D15" s="5">
        <v>26</v>
      </c>
      <c r="E15" s="5">
        <v>1</v>
      </c>
      <c r="F15" s="17"/>
      <c r="G15" s="7">
        <f t="shared" si="0"/>
        <v>0.41678137802279375</v>
      </c>
      <c r="H15" s="7">
        <f t="shared" si="1"/>
        <v>4.625401263937149</v>
      </c>
      <c r="I15" s="11">
        <f>(100000*E15/E$28)/(7/3)</f>
        <v>0.520836208783236</v>
      </c>
      <c r="J15" s="14">
        <f t="shared" si="2"/>
        <v>11.09790769894759</v>
      </c>
    </row>
    <row r="16" spans="2:10" ht="12.75">
      <c r="B16" s="5" t="s">
        <v>18</v>
      </c>
      <c r="C16" s="5">
        <v>29</v>
      </c>
      <c r="D16" s="5">
        <v>242</v>
      </c>
      <c r="E16" s="5">
        <v>2</v>
      </c>
      <c r="F16" s="17"/>
      <c r="G16" s="7">
        <f t="shared" si="0"/>
        <v>2.0144433271101696</v>
      </c>
      <c r="H16" s="7">
        <f t="shared" si="1"/>
        <v>43.05181176433808</v>
      </c>
      <c r="I16" s="11">
        <f>(100000*E16/E$28)/(7/3)</f>
        <v>1.041672417566472</v>
      </c>
      <c r="J16" s="14">
        <f t="shared" si="2"/>
        <v>21.37156761123595</v>
      </c>
    </row>
    <row r="17" spans="2:10" ht="12.75">
      <c r="B17" s="5" t="s">
        <v>19</v>
      </c>
      <c r="C17" s="5">
        <v>32</v>
      </c>
      <c r="D17" s="5">
        <v>299</v>
      </c>
      <c r="E17" s="5">
        <v>4</v>
      </c>
      <c r="F17" s="17"/>
      <c r="G17" s="7">
        <f t="shared" si="0"/>
        <v>2.2228340161215665</v>
      </c>
      <c r="H17" s="7">
        <f t="shared" si="1"/>
        <v>53.19211453527721</v>
      </c>
      <c r="I17" s="11">
        <f>(100000*E17/E$28)/(7/3)</f>
        <v>2.083344835132944</v>
      </c>
      <c r="J17" s="14">
        <f t="shared" si="2"/>
        <v>23.929863475855743</v>
      </c>
    </row>
    <row r="18" spans="2:10" ht="12.75">
      <c r="B18" s="5" t="s">
        <v>20</v>
      </c>
      <c r="C18" s="5">
        <v>7</v>
      </c>
      <c r="D18" s="5">
        <v>42</v>
      </c>
      <c r="E18" s="5" t="s">
        <v>43</v>
      </c>
      <c r="F18" s="17"/>
      <c r="G18" s="7">
        <f t="shared" si="0"/>
        <v>0.4862449410265927</v>
      </c>
      <c r="H18" s="7">
        <f t="shared" si="1"/>
        <v>7.471802041744626</v>
      </c>
      <c r="I18" s="11"/>
      <c r="J18" s="14">
        <f t="shared" si="2"/>
        <v>15.366333737004357</v>
      </c>
    </row>
    <row r="19" spans="2:10" ht="12.75">
      <c r="B19" s="5" t="s">
        <v>21</v>
      </c>
      <c r="C19" s="5">
        <v>15</v>
      </c>
      <c r="D19" s="5">
        <v>41</v>
      </c>
      <c r="E19" s="5" t="s">
        <v>43</v>
      </c>
      <c r="F19" s="17"/>
      <c r="G19" s="7">
        <f t="shared" si="0"/>
        <v>1.0419534450569845</v>
      </c>
      <c r="H19" s="7">
        <f t="shared" si="1"/>
        <v>7.2939019931316595</v>
      </c>
      <c r="I19" s="11"/>
      <c r="J19" s="14">
        <f t="shared" si="2"/>
        <v>7.000218702413096</v>
      </c>
    </row>
    <row r="20" spans="2:10" ht="12.75">
      <c r="B20" s="5" t="s">
        <v>22</v>
      </c>
      <c r="C20" s="5">
        <v>14</v>
      </c>
      <c r="D20" s="5">
        <v>96</v>
      </c>
      <c r="E20" s="5" t="s">
        <v>43</v>
      </c>
      <c r="F20" s="17"/>
      <c r="G20" s="7">
        <f t="shared" si="0"/>
        <v>0.9724898820531854</v>
      </c>
      <c r="H20" s="7">
        <f t="shared" si="1"/>
        <v>17.078404666844857</v>
      </c>
      <c r="I20" s="11"/>
      <c r="J20" s="14">
        <f t="shared" si="2"/>
        <v>17.561524270862122</v>
      </c>
    </row>
    <row r="21" spans="2:10" ht="12.75">
      <c r="B21" s="5" t="s">
        <v>23</v>
      </c>
      <c r="C21" s="5">
        <v>16</v>
      </c>
      <c r="D21" s="5">
        <v>56</v>
      </c>
      <c r="E21" s="5">
        <v>2</v>
      </c>
      <c r="F21" s="17"/>
      <c r="G21" s="7">
        <f t="shared" si="0"/>
        <v>1.1114170080607833</v>
      </c>
      <c r="H21" s="7">
        <f t="shared" si="1"/>
        <v>9.962402722326168</v>
      </c>
      <c r="I21" s="11">
        <f>(100000*E21/E$28)/(7/3)</f>
        <v>1.041672417566472</v>
      </c>
      <c r="J21" s="14">
        <f t="shared" si="2"/>
        <v>8.96369467991921</v>
      </c>
    </row>
    <row r="22" spans="2:10" ht="12.75">
      <c r="B22" s="5" t="s">
        <v>24</v>
      </c>
      <c r="C22" s="5">
        <v>13</v>
      </c>
      <c r="D22" s="5">
        <v>35</v>
      </c>
      <c r="E22" s="5">
        <v>1</v>
      </c>
      <c r="F22" s="17"/>
      <c r="G22" s="7">
        <f t="shared" si="0"/>
        <v>0.9030263190493864</v>
      </c>
      <c r="H22" s="7">
        <f t="shared" si="1"/>
        <v>6.226501701453855</v>
      </c>
      <c r="I22" s="11">
        <f>(100000*E22/E$28)/(7/3)</f>
        <v>0.520836208783236</v>
      </c>
      <c r="J22" s="14">
        <f t="shared" si="2"/>
        <v>6.895149753784008</v>
      </c>
    </row>
    <row r="23" spans="2:10" ht="12.75">
      <c r="B23" s="5" t="s">
        <v>25</v>
      </c>
      <c r="C23" s="5">
        <v>40</v>
      </c>
      <c r="D23" s="5">
        <v>125</v>
      </c>
      <c r="E23" s="5">
        <v>5</v>
      </c>
      <c r="F23" s="17"/>
      <c r="G23" s="7">
        <f t="shared" si="0"/>
        <v>2.7785425201519582</v>
      </c>
      <c r="H23" s="7">
        <f t="shared" si="1"/>
        <v>22.23750607662091</v>
      </c>
      <c r="I23" s="11">
        <f>(100000*E23/E$28)/(7/3)</f>
        <v>2.6041810439161797</v>
      </c>
      <c r="J23" s="14">
        <f t="shared" si="2"/>
        <v>8.003298821356436</v>
      </c>
    </row>
    <row r="24" spans="2:10" ht="12.75">
      <c r="B24" s="5" t="s">
        <v>26</v>
      </c>
      <c r="C24" s="5">
        <v>1</v>
      </c>
      <c r="D24" s="5">
        <v>7</v>
      </c>
      <c r="E24" s="5" t="s">
        <v>43</v>
      </c>
      <c r="F24" s="17"/>
      <c r="G24" s="7">
        <f t="shared" si="0"/>
        <v>0.06946356300379895</v>
      </c>
      <c r="H24" s="7">
        <f t="shared" si="1"/>
        <v>1.245300340290771</v>
      </c>
      <c r="I24" s="11"/>
      <c r="J24" s="14">
        <f t="shared" si="2"/>
        <v>17.92738935983842</v>
      </c>
    </row>
    <row r="25" spans="2:10" ht="12.75">
      <c r="B25" s="5"/>
      <c r="C25" s="5"/>
      <c r="D25" s="5"/>
      <c r="E25" s="5"/>
      <c r="F25" s="17"/>
      <c r="G25" s="7"/>
      <c r="H25" s="7"/>
      <c r="I25" s="11"/>
      <c r="J25" s="14"/>
    </row>
    <row r="26" spans="2:10" ht="12.75">
      <c r="B26" s="5" t="s">
        <v>31</v>
      </c>
      <c r="C26" s="5">
        <f>SUM(C5:C24)</f>
        <v>665</v>
      </c>
      <c r="D26" s="5">
        <f>SUM(D5:D24)</f>
        <v>2756</v>
      </c>
      <c r="E26" s="5">
        <f>SUM(E5:E24)</f>
        <v>67</v>
      </c>
      <c r="F26" s="17"/>
      <c r="G26" s="7">
        <f>(100000*C26/C$28)/(7/3)</f>
        <v>46.19326939752631</v>
      </c>
      <c r="H26" s="7">
        <f>(100000*D26/D$28)/(7/3)</f>
        <v>490.29253397733777</v>
      </c>
      <c r="I26" s="11">
        <f>(100000*E26/E$28)/(7/3)</f>
        <v>34.89602598847681</v>
      </c>
      <c r="J26" s="14">
        <f t="shared" si="2"/>
        <v>10.613938791775439</v>
      </c>
    </row>
    <row r="27" spans="2:10" ht="12.75">
      <c r="B27" s="5"/>
      <c r="C27" s="5"/>
      <c r="D27" s="5"/>
      <c r="E27" s="5"/>
      <c r="F27" s="17"/>
      <c r="G27" s="21"/>
      <c r="H27" s="22"/>
      <c r="I27" s="22"/>
      <c r="J27" s="23"/>
    </row>
    <row r="28" spans="2:10" ht="12.75">
      <c r="B28" s="5" t="s">
        <v>37</v>
      </c>
      <c r="C28" s="7">
        <v>616973</v>
      </c>
      <c r="D28" s="7">
        <v>240905.74</v>
      </c>
      <c r="E28" s="7">
        <v>82285.26</v>
      </c>
      <c r="F28" s="17"/>
      <c r="G28" s="24"/>
      <c r="H28" s="4"/>
      <c r="I28" s="4"/>
      <c r="J28" s="25"/>
    </row>
    <row r="29" spans="2:10" ht="12.75">
      <c r="B29" s="5" t="s">
        <v>38</v>
      </c>
      <c r="C29" s="5"/>
      <c r="D29" s="5"/>
      <c r="E29" s="5"/>
      <c r="F29" s="17"/>
      <c r="G29" s="26"/>
      <c r="H29" s="27"/>
      <c r="I29" s="27"/>
      <c r="J29" s="28"/>
    </row>
  </sheetData>
  <mergeCells count="3">
    <mergeCell ref="C3:E3"/>
    <mergeCell ref="G3:J3"/>
    <mergeCell ref="B2:K2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2">
      <selection activeCell="C17" sqref="C17"/>
    </sheetView>
  </sheetViews>
  <sheetFormatPr defaultColWidth="9.140625" defaultRowHeight="12.75"/>
  <cols>
    <col min="1" max="1" width="17.28125" style="0" customWidth="1"/>
    <col min="2" max="2" width="7.28125" style="0" customWidth="1"/>
    <col min="3" max="3" width="7.8515625" style="0" customWidth="1"/>
    <col min="6" max="6" width="4.57421875" style="0" customWidth="1"/>
    <col min="7" max="7" width="0" style="0" hidden="1" customWidth="1"/>
    <col min="8" max="8" width="7.8515625" style="0" customWidth="1"/>
    <col min="9" max="9" width="8.140625" style="0" customWidth="1"/>
    <col min="12" max="12" width="5.00390625" style="0" customWidth="1"/>
    <col min="14" max="14" width="10.7109375" style="0" customWidth="1"/>
  </cols>
  <sheetData>
    <row r="2" spans="1:14" ht="18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>
      <c r="A3" s="59" t="s">
        <v>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1" ht="12.75">
      <c r="A4" s="2"/>
      <c r="B4" s="2"/>
      <c r="C4" s="2"/>
      <c r="D4" s="2"/>
      <c r="E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G5" s="2"/>
      <c r="H5" s="2"/>
      <c r="I5" s="2"/>
      <c r="J5" s="2"/>
      <c r="K5" s="2"/>
    </row>
    <row r="6" spans="1:14" ht="15.75">
      <c r="A6" s="7"/>
      <c r="B6" s="55" t="s">
        <v>28</v>
      </c>
      <c r="C6" s="56"/>
      <c r="D6" s="56"/>
      <c r="E6" s="57"/>
      <c r="F6" s="5"/>
      <c r="G6" s="7"/>
      <c r="H6" s="55" t="s">
        <v>60</v>
      </c>
      <c r="I6" s="56"/>
      <c r="J6" s="56"/>
      <c r="K6" s="57"/>
      <c r="L6" s="5"/>
      <c r="M6" s="47" t="s">
        <v>67</v>
      </c>
      <c r="N6" s="49"/>
    </row>
    <row r="7" spans="1:14" ht="12.75">
      <c r="A7" s="7"/>
      <c r="B7" s="18" t="s">
        <v>4</v>
      </c>
      <c r="C7" s="18" t="s">
        <v>5</v>
      </c>
      <c r="D7" s="18" t="s">
        <v>68</v>
      </c>
      <c r="E7" s="18" t="s">
        <v>55</v>
      </c>
      <c r="F7" s="19"/>
      <c r="G7" s="18"/>
      <c r="H7" s="18" t="s">
        <v>4</v>
      </c>
      <c r="I7" s="18" t="s">
        <v>5</v>
      </c>
      <c r="J7" s="18" t="s">
        <v>54</v>
      </c>
      <c r="K7" s="18" t="s">
        <v>55</v>
      </c>
      <c r="L7" s="19"/>
      <c r="M7" s="18" t="s">
        <v>4</v>
      </c>
      <c r="N7" s="18" t="s">
        <v>5</v>
      </c>
    </row>
    <row r="8" spans="1:14" ht="12.75">
      <c r="A8" s="7" t="s">
        <v>7</v>
      </c>
      <c r="B8" s="7">
        <v>3.435786580390248</v>
      </c>
      <c r="C8" s="7">
        <v>20.582955026243265</v>
      </c>
      <c r="D8" s="7"/>
      <c r="E8" s="8">
        <v>5.990754822700712</v>
      </c>
      <c r="F8" s="17"/>
      <c r="G8" s="7" t="s">
        <v>7</v>
      </c>
      <c r="H8" s="7">
        <v>4.376204469239335</v>
      </c>
      <c r="I8" s="7">
        <v>29.709308118365538</v>
      </c>
      <c r="J8" s="7">
        <v>7.291706922965304</v>
      </c>
      <c r="K8" s="8">
        <v>6.788829984337903</v>
      </c>
      <c r="L8" s="17"/>
      <c r="M8" s="8">
        <f>B8/H8</f>
        <v>0.7851065014307823</v>
      </c>
      <c r="N8" s="8">
        <f aca="true" t="shared" si="0" ref="N8:N29">C8/I8</f>
        <v>0.6928116583610174</v>
      </c>
    </row>
    <row r="9" spans="1:14" ht="12.75">
      <c r="A9" s="7" t="s">
        <v>8</v>
      </c>
      <c r="B9" s="7">
        <v>8.159993128426839</v>
      </c>
      <c r="C9" s="7">
        <v>202.39905775805877</v>
      </c>
      <c r="D9" s="7">
        <v>11.641078541270415</v>
      </c>
      <c r="E9" s="8">
        <v>24.803826985216983</v>
      </c>
      <c r="F9" s="17"/>
      <c r="G9" s="7" t="s">
        <v>8</v>
      </c>
      <c r="H9" s="7">
        <v>8.61348181247107</v>
      </c>
      <c r="I9" s="7">
        <v>52.65841438943831</v>
      </c>
      <c r="J9" s="7">
        <v>1.562508626349708</v>
      </c>
      <c r="K9" s="8">
        <v>6.113487615797433</v>
      </c>
      <c r="L9" s="17"/>
      <c r="M9" s="8">
        <f aca="true" t="shared" si="1" ref="M9:M29">B9/H9</f>
        <v>0.9473512925530713</v>
      </c>
      <c r="N9" s="8">
        <f t="shared" si="0"/>
        <v>3.843622336616613</v>
      </c>
    </row>
    <row r="10" spans="1:14" ht="12.75">
      <c r="A10" s="7" t="s">
        <v>9</v>
      </c>
      <c r="B10" s="7">
        <v>2.7199977094756127</v>
      </c>
      <c r="C10" s="7">
        <v>99.48428262684246</v>
      </c>
      <c r="D10" s="7">
        <v>4.656431416508166</v>
      </c>
      <c r="E10" s="8">
        <v>36.57513470701488</v>
      </c>
      <c r="F10" s="17"/>
      <c r="G10" s="7" t="s">
        <v>9</v>
      </c>
      <c r="H10" s="7">
        <v>4.584595158250732</v>
      </c>
      <c r="I10" s="7">
        <v>25.261806903041354</v>
      </c>
      <c r="J10" s="7">
        <v>5.208362087832359</v>
      </c>
      <c r="K10" s="8">
        <v>5.510149976400552</v>
      </c>
      <c r="L10" s="17"/>
      <c r="M10" s="8">
        <f t="shared" si="1"/>
        <v>0.5932907084675798</v>
      </c>
      <c r="N10" s="8">
        <f t="shared" si="0"/>
        <v>3.938130119063859</v>
      </c>
    </row>
    <row r="11" spans="1:14" ht="12.75">
      <c r="A11" s="7" t="s">
        <v>10</v>
      </c>
      <c r="B11" s="7">
        <v>6.442099838231715</v>
      </c>
      <c r="C11" s="7">
        <v>367.0626979680049</v>
      </c>
      <c r="D11" s="7">
        <v>13.969294249524498</v>
      </c>
      <c r="E11" s="8">
        <v>56.97873475813122</v>
      </c>
      <c r="F11" s="17"/>
      <c r="G11" s="7" t="s">
        <v>10</v>
      </c>
      <c r="H11" s="7">
        <v>9.863825946539452</v>
      </c>
      <c r="I11" s="7">
        <v>89.30582440370958</v>
      </c>
      <c r="J11" s="7">
        <v>5.208362087832359</v>
      </c>
      <c r="K11" s="8">
        <v>9.053872694807733</v>
      </c>
      <c r="L11" s="17"/>
      <c r="M11" s="8">
        <f t="shared" si="1"/>
        <v>0.653103559728952</v>
      </c>
      <c r="N11" s="8">
        <f t="shared" si="0"/>
        <v>4.110176468543499</v>
      </c>
    </row>
    <row r="12" spans="1:14" ht="12.75">
      <c r="A12" s="7" t="s">
        <v>11</v>
      </c>
      <c r="B12" s="7">
        <v>2.147366612743905</v>
      </c>
      <c r="C12" s="7">
        <v>154.3721626968245</v>
      </c>
      <c r="D12" s="7"/>
      <c r="E12" s="8">
        <v>71.88905787240854</v>
      </c>
      <c r="F12" s="17"/>
      <c r="G12" s="7" t="s">
        <v>11</v>
      </c>
      <c r="H12" s="7">
        <v>3.9594230912165407</v>
      </c>
      <c r="I12" s="7">
        <v>51.05731395192161</v>
      </c>
      <c r="J12" s="7">
        <v>2.083344835132944</v>
      </c>
      <c r="K12" s="8">
        <v>12.895139714971492</v>
      </c>
      <c r="L12" s="17"/>
      <c r="M12" s="8">
        <f t="shared" si="1"/>
        <v>0.542343306909422</v>
      </c>
      <c r="N12" s="8">
        <f t="shared" si="0"/>
        <v>3.0235073243803985</v>
      </c>
    </row>
    <row r="13" spans="1:14" ht="12.75">
      <c r="A13" s="7" t="s">
        <v>12</v>
      </c>
      <c r="B13" s="7">
        <v>1.574735516012197</v>
      </c>
      <c r="C13" s="7">
        <v>137.2197001749551</v>
      </c>
      <c r="D13" s="7"/>
      <c r="E13" s="8">
        <v>87.13825196655581</v>
      </c>
      <c r="F13" s="17"/>
      <c r="G13" s="7" t="s">
        <v>12</v>
      </c>
      <c r="H13" s="7">
        <v>5.904402855322911</v>
      </c>
      <c r="I13" s="7">
        <v>78.98762158415747</v>
      </c>
      <c r="J13" s="7">
        <v>2.6041810439161797</v>
      </c>
      <c r="K13" s="8">
        <v>13.377749371039087</v>
      </c>
      <c r="L13" s="17"/>
      <c r="M13" s="8">
        <f t="shared" si="1"/>
        <v>0.2667052968095746</v>
      </c>
      <c r="N13" s="8">
        <f t="shared" si="0"/>
        <v>1.7372304346289777</v>
      </c>
    </row>
    <row r="14" spans="1:14" ht="12.75">
      <c r="A14" s="7" t="s">
        <v>13</v>
      </c>
      <c r="B14" s="7">
        <v>0.429473322548781</v>
      </c>
      <c r="C14" s="7">
        <v>0</v>
      </c>
      <c r="D14" s="7"/>
      <c r="E14" s="8">
        <v>0</v>
      </c>
      <c r="F14" s="17"/>
      <c r="G14" s="7" t="s">
        <v>13</v>
      </c>
      <c r="H14" s="7">
        <v>0.6251720670341907</v>
      </c>
      <c r="I14" s="7">
        <v>3.0243008264204434</v>
      </c>
      <c r="J14" s="7">
        <v>0.520836208783236</v>
      </c>
      <c r="K14" s="8">
        <v>4.837549509797667</v>
      </c>
      <c r="L14" s="17"/>
      <c r="M14" s="8">
        <f t="shared" si="1"/>
        <v>0.6869681887519345</v>
      </c>
      <c r="N14" s="8">
        <f t="shared" si="0"/>
        <v>0</v>
      </c>
    </row>
    <row r="15" spans="1:14" ht="12.75">
      <c r="A15" s="7" t="s">
        <v>14</v>
      </c>
      <c r="B15" s="7">
        <v>10.45051751535367</v>
      </c>
      <c r="C15" s="7">
        <v>144.08068518370285</v>
      </c>
      <c r="D15" s="7">
        <v>11.641078541270415</v>
      </c>
      <c r="E15" s="8">
        <v>13.786942605667392</v>
      </c>
      <c r="F15" s="17"/>
      <c r="G15" s="7" t="s">
        <v>14</v>
      </c>
      <c r="H15" s="7">
        <v>12.01719639965722</v>
      </c>
      <c r="I15" s="7">
        <v>83.61302284809462</v>
      </c>
      <c r="J15" s="7">
        <v>14.06257763714737</v>
      </c>
      <c r="K15" s="8">
        <v>6.957781171861318</v>
      </c>
      <c r="L15" s="17"/>
      <c r="M15" s="8">
        <f t="shared" si="1"/>
        <v>0.869630250501004</v>
      </c>
      <c r="N15" s="8">
        <f t="shared" si="0"/>
        <v>1.7231847417532542</v>
      </c>
    </row>
    <row r="16" spans="1:14" ht="12.75">
      <c r="A16" s="7" t="s">
        <v>15</v>
      </c>
      <c r="B16" s="7">
        <v>19.612615063060996</v>
      </c>
      <c r="C16" s="7">
        <v>490.56042812546445</v>
      </c>
      <c r="D16" s="7">
        <v>18.625725666032665</v>
      </c>
      <c r="E16" s="8">
        <v>25.012494588210274</v>
      </c>
      <c r="F16" s="17"/>
      <c r="G16" s="7" t="s">
        <v>15</v>
      </c>
      <c r="H16" s="7">
        <v>19.171943389048515</v>
      </c>
      <c r="I16" s="7">
        <v>156.72994282802418</v>
      </c>
      <c r="J16" s="7">
        <v>16.666758681063552</v>
      </c>
      <c r="K16" s="8">
        <v>8.174963781582631</v>
      </c>
      <c r="L16" s="17"/>
      <c r="M16" s="8">
        <f t="shared" si="1"/>
        <v>1.0229852375979893</v>
      </c>
      <c r="N16" s="8">
        <f t="shared" si="0"/>
        <v>3.129972609405875</v>
      </c>
    </row>
    <row r="17" spans="1:14" ht="12.75">
      <c r="A17" s="7" t="s">
        <v>16</v>
      </c>
      <c r="B17" s="7">
        <v>0.572631096731708</v>
      </c>
      <c r="C17" s="7">
        <v>17.15246252186939</v>
      </c>
      <c r="D17" s="7"/>
      <c r="E17" s="8">
        <v>29.953774113503563</v>
      </c>
      <c r="F17" s="17"/>
      <c r="G17" s="7" t="s">
        <v>16</v>
      </c>
      <c r="H17" s="7">
        <v>0</v>
      </c>
      <c r="I17" s="7">
        <v>0.7116001944518691</v>
      </c>
      <c r="J17" s="7"/>
      <c r="K17" s="8" t="s">
        <v>44</v>
      </c>
      <c r="L17" s="17"/>
      <c r="M17" s="8"/>
      <c r="N17" s="8">
        <f t="shared" si="0"/>
        <v>24.10407228047707</v>
      </c>
    </row>
    <row r="18" spans="1:14" ht="12.75">
      <c r="A18" s="7" t="s">
        <v>17</v>
      </c>
      <c r="B18" s="7">
        <v>0.143157774182927</v>
      </c>
      <c r="C18" s="7">
        <v>3.430492504373878</v>
      </c>
      <c r="D18" s="7"/>
      <c r="E18" s="8">
        <v>23.96301929080285</v>
      </c>
      <c r="F18" s="17"/>
      <c r="G18" s="7" t="s">
        <v>17</v>
      </c>
      <c r="H18" s="7">
        <v>1.2503441340683814</v>
      </c>
      <c r="I18" s="7">
        <v>9.250802527874297</v>
      </c>
      <c r="J18" s="7">
        <v>0.520836208783236</v>
      </c>
      <c r="K18" s="8">
        <v>7.398605132631726</v>
      </c>
      <c r="L18" s="17"/>
      <c r="M18" s="8">
        <f t="shared" si="1"/>
        <v>0.11449469812532242</v>
      </c>
      <c r="N18" s="8">
        <f t="shared" si="0"/>
        <v>0.3708318812381088</v>
      </c>
    </row>
    <row r="19" spans="1:14" ht="12.75">
      <c r="A19" s="7" t="s">
        <v>18</v>
      </c>
      <c r="B19" s="7">
        <v>3.149471032024394</v>
      </c>
      <c r="C19" s="7">
        <v>150.94167019245063</v>
      </c>
      <c r="D19" s="7">
        <v>2.328215708254083</v>
      </c>
      <c r="E19" s="8">
        <v>47.9260385816057</v>
      </c>
      <c r="F19" s="17"/>
      <c r="G19" s="7" t="s">
        <v>18</v>
      </c>
      <c r="H19" s="7">
        <v>9.516508131520458</v>
      </c>
      <c r="I19" s="7">
        <v>123.4626337373993</v>
      </c>
      <c r="J19" s="7">
        <v>4.687525879049123</v>
      </c>
      <c r="K19" s="8">
        <v>12.973522644137498</v>
      </c>
      <c r="L19" s="17"/>
      <c r="M19" s="8">
        <f t="shared" si="1"/>
        <v>0.33094817852282976</v>
      </c>
      <c r="N19" s="8">
        <f t="shared" si="0"/>
        <v>1.2225696603354361</v>
      </c>
    </row>
    <row r="20" spans="1:14" ht="12.75">
      <c r="A20" s="7" t="s">
        <v>19</v>
      </c>
      <c r="B20" s="7">
        <v>2.86315548365854</v>
      </c>
      <c r="C20" s="7">
        <v>442.5335330642302</v>
      </c>
      <c r="D20" s="7">
        <v>6.984647124762249</v>
      </c>
      <c r="E20" s="8">
        <v>154.56147442567837</v>
      </c>
      <c r="F20" s="17"/>
      <c r="G20" s="7" t="s">
        <v>19</v>
      </c>
      <c r="H20" s="7">
        <v>11.114170080607833</v>
      </c>
      <c r="I20" s="7">
        <v>159.9321437030576</v>
      </c>
      <c r="J20" s="7">
        <v>4.687525879049123</v>
      </c>
      <c r="K20" s="8">
        <v>14.389931280798873</v>
      </c>
      <c r="L20" s="17"/>
      <c r="M20" s="8">
        <f t="shared" si="1"/>
        <v>0.2576130707819755</v>
      </c>
      <c r="N20" s="8">
        <f t="shared" si="0"/>
        <v>2.7670080749112715</v>
      </c>
    </row>
    <row r="21" spans="1:14" ht="12.75">
      <c r="A21" s="7" t="s">
        <v>20</v>
      </c>
      <c r="B21" s="7">
        <v>0.858946645097562</v>
      </c>
      <c r="C21" s="7">
        <v>92.62329761809471</v>
      </c>
      <c r="D21" s="7"/>
      <c r="E21" s="8">
        <v>107.83358680861284</v>
      </c>
      <c r="F21" s="17"/>
      <c r="G21" s="7" t="s">
        <v>20</v>
      </c>
      <c r="H21" s="7">
        <v>1.528198386083577</v>
      </c>
      <c r="I21" s="7">
        <v>20.636405639104204</v>
      </c>
      <c r="J21" s="7"/>
      <c r="K21" s="8">
        <v>13.503747829488677</v>
      </c>
      <c r="L21" s="17"/>
      <c r="M21" s="8">
        <f t="shared" si="1"/>
        <v>0.5620648817061283</v>
      </c>
      <c r="N21" s="8">
        <f t="shared" si="0"/>
        <v>4.488344493606075</v>
      </c>
    </row>
    <row r="22" spans="1:14" ht="12.75">
      <c r="A22" s="7" t="s">
        <v>21</v>
      </c>
      <c r="B22" s="7">
        <v>0.572631096731708</v>
      </c>
      <c r="C22" s="7">
        <v>30.8744325393649</v>
      </c>
      <c r="D22" s="7"/>
      <c r="E22" s="8">
        <v>53.91679340430641</v>
      </c>
      <c r="F22" s="17"/>
      <c r="G22" s="7" t="s">
        <v>21</v>
      </c>
      <c r="H22" s="7">
        <v>2.0144433271101696</v>
      </c>
      <c r="I22" s="7">
        <v>14.054103840424414</v>
      </c>
      <c r="J22" s="7">
        <v>1.041672417566472</v>
      </c>
      <c r="K22" s="8">
        <v>6.976668765651404</v>
      </c>
      <c r="L22" s="17"/>
      <c r="M22" s="8">
        <f t="shared" si="1"/>
        <v>0.284262698793904</v>
      </c>
      <c r="N22" s="8">
        <f t="shared" si="0"/>
        <v>2.1968268407523404</v>
      </c>
    </row>
    <row r="23" spans="1:14" ht="12.75">
      <c r="A23" s="7" t="s">
        <v>22</v>
      </c>
      <c r="B23" s="7">
        <v>0.858946645097562</v>
      </c>
      <c r="C23" s="7">
        <v>44.59640255686041</v>
      </c>
      <c r="D23" s="7"/>
      <c r="E23" s="8">
        <v>51.91987513007284</v>
      </c>
      <c r="F23" s="17"/>
      <c r="G23" s="7" t="s">
        <v>22</v>
      </c>
      <c r="H23" s="7">
        <v>2.0144433271101696</v>
      </c>
      <c r="I23" s="7">
        <v>33.089409042011916</v>
      </c>
      <c r="J23" s="7"/>
      <c r="K23" s="8">
        <v>16.426080891280524</v>
      </c>
      <c r="L23" s="17"/>
      <c r="M23" s="8">
        <f t="shared" si="1"/>
        <v>0.426394048190856</v>
      </c>
      <c r="N23" s="8">
        <f t="shared" si="0"/>
        <v>1.3477545791234489</v>
      </c>
    </row>
    <row r="24" spans="1:14" ht="12.75">
      <c r="A24" s="7" t="s">
        <v>23</v>
      </c>
      <c r="B24" s="7">
        <v>0.572631096731708</v>
      </c>
      <c r="C24" s="7">
        <v>13.721970017495511</v>
      </c>
      <c r="D24" s="7"/>
      <c r="E24" s="8">
        <v>23.96301929080285</v>
      </c>
      <c r="F24" s="17"/>
      <c r="G24" s="7" t="s">
        <v>23</v>
      </c>
      <c r="H24" s="7">
        <v>1.3892712600759791</v>
      </c>
      <c r="I24" s="7">
        <v>12.275103354294743</v>
      </c>
      <c r="J24" s="7">
        <v>1.562508626349708</v>
      </c>
      <c r="K24" s="8">
        <v>8.835641898777506</v>
      </c>
      <c r="L24" s="17"/>
      <c r="M24" s="8">
        <f t="shared" si="1"/>
        <v>0.4121809132511608</v>
      </c>
      <c r="N24" s="8">
        <f t="shared" si="0"/>
        <v>1.1178700188047335</v>
      </c>
    </row>
    <row r="25" spans="1:14" ht="12.75">
      <c r="A25" s="7" t="s">
        <v>24</v>
      </c>
      <c r="B25" s="7">
        <v>3.149471032024394</v>
      </c>
      <c r="C25" s="7">
        <v>65.17935758310368</v>
      </c>
      <c r="D25" s="7">
        <v>2.328215708254083</v>
      </c>
      <c r="E25" s="8">
        <v>20.695334842057008</v>
      </c>
      <c r="F25" s="17"/>
      <c r="G25" s="7" t="s">
        <v>24</v>
      </c>
      <c r="H25" s="7">
        <v>4.65405872125453</v>
      </c>
      <c r="I25" s="7">
        <v>17.434204764070795</v>
      </c>
      <c r="J25" s="7">
        <v>3.125017252699416</v>
      </c>
      <c r="K25" s="8">
        <v>3.74602165727967</v>
      </c>
      <c r="L25" s="17"/>
      <c r="M25" s="8">
        <f t="shared" si="1"/>
        <v>0.6767149322033983</v>
      </c>
      <c r="N25" s="8">
        <f t="shared" si="0"/>
        <v>3.7385908026862387</v>
      </c>
    </row>
    <row r="26" spans="1:14" ht="12.75">
      <c r="A26" s="7" t="s">
        <v>25</v>
      </c>
      <c r="B26" s="7">
        <v>6.728415386597569</v>
      </c>
      <c r="C26" s="7">
        <v>216.1210277755543</v>
      </c>
      <c r="D26" s="7">
        <v>2.328215708254083</v>
      </c>
      <c r="E26" s="8">
        <v>32.12064287916127</v>
      </c>
      <c r="F26" s="17"/>
      <c r="G26" s="7" t="s">
        <v>25</v>
      </c>
      <c r="H26" s="7">
        <v>5.765475729315313</v>
      </c>
      <c r="I26" s="7">
        <v>42.162311521273246</v>
      </c>
      <c r="J26" s="7">
        <v>5.208362087832359</v>
      </c>
      <c r="K26" s="8">
        <v>7.312893766405688</v>
      </c>
      <c r="L26" s="17"/>
      <c r="M26" s="8">
        <f t="shared" si="1"/>
        <v>1.1670182483617204</v>
      </c>
      <c r="N26" s="8">
        <f t="shared" si="0"/>
        <v>5.125929295088794</v>
      </c>
    </row>
    <row r="27" spans="1:14" ht="12.75">
      <c r="A27" s="7" t="s">
        <v>26</v>
      </c>
      <c r="B27" s="7">
        <v>1.288419967646343</v>
      </c>
      <c r="C27" s="7">
        <v>6.860985008747756</v>
      </c>
      <c r="D27" s="7"/>
      <c r="E27" s="8">
        <v>5.325115397956188</v>
      </c>
      <c r="F27" s="17"/>
      <c r="G27" s="7" t="s">
        <v>26</v>
      </c>
      <c r="H27" s="7">
        <v>0.41678137802279375</v>
      </c>
      <c r="I27" s="7">
        <v>3.202200875033411</v>
      </c>
      <c r="J27" s="7"/>
      <c r="K27" s="8">
        <v>7.683166868502179</v>
      </c>
      <c r="L27" s="17"/>
      <c r="M27" s="8">
        <f t="shared" si="1"/>
        <v>3.091356849383706</v>
      </c>
      <c r="N27" s="8">
        <f t="shared" si="0"/>
        <v>2.1425842027090725</v>
      </c>
    </row>
    <row r="28" spans="1:14" ht="12.75">
      <c r="A28" s="7"/>
      <c r="B28" s="7"/>
      <c r="C28" s="7"/>
      <c r="D28" s="7"/>
      <c r="E28" s="8"/>
      <c r="F28" s="17"/>
      <c r="G28" s="7"/>
      <c r="H28" s="7"/>
      <c r="I28" s="7"/>
      <c r="J28" s="7"/>
      <c r="K28" s="8"/>
      <c r="L28" s="17"/>
      <c r="M28" s="8"/>
      <c r="N28" s="8"/>
    </row>
    <row r="29" spans="1:14" ht="12.75">
      <c r="A29" s="7" t="s">
        <v>31</v>
      </c>
      <c r="B29" s="7">
        <v>75.73046254276838</v>
      </c>
      <c r="C29" s="7">
        <v>2699.797600942242</v>
      </c>
      <c r="D29" s="7">
        <v>74.50290266413066</v>
      </c>
      <c r="E29" s="8">
        <v>35.65008730030594</v>
      </c>
      <c r="F29" s="17"/>
      <c r="G29" s="7" t="s">
        <v>31</v>
      </c>
      <c r="H29" s="7">
        <v>108.77993966394918</v>
      </c>
      <c r="I29" s="7">
        <v>1006.5584750521689</v>
      </c>
      <c r="J29" s="7">
        <v>76.04208648235245</v>
      </c>
      <c r="K29" s="8">
        <v>9.253162652615012</v>
      </c>
      <c r="L29" s="17"/>
      <c r="M29" s="8">
        <f t="shared" si="1"/>
        <v>0.6961804058424778</v>
      </c>
      <c r="N29" s="8">
        <f t="shared" si="0"/>
        <v>2.6822064170711135</v>
      </c>
    </row>
  </sheetData>
  <mergeCells count="5">
    <mergeCell ref="B6:E6"/>
    <mergeCell ref="H6:K6"/>
    <mergeCell ref="M6:N6"/>
    <mergeCell ref="A2:N2"/>
    <mergeCell ref="A3:N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E. Oliver</dc:creator>
  <cp:keywords/>
  <dc:description/>
  <cp:lastModifiedBy>Pamela E. Oliver</cp:lastModifiedBy>
  <cp:lastPrinted>2001-07-09T03:37:39Z</cp:lastPrinted>
  <dcterms:created xsi:type="dcterms:W3CDTF">2001-07-07T01:23:02Z</dcterms:created>
  <dcterms:modified xsi:type="dcterms:W3CDTF">2001-09-16T03:20:06Z</dcterms:modified>
  <cp:category/>
  <cp:version/>
  <cp:contentType/>
  <cp:contentStatus/>
</cp:coreProperties>
</file>