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3" activeTab="5"/>
  </bookViews>
  <sheets>
    <sheet name="New_WNH_Imp_Rates" sheetId="1" r:id="rId1"/>
    <sheet name="New_BNH_Imp_Rates" sheetId="2" r:id="rId2"/>
    <sheet name="New_Hisp_Imp_Rates" sheetId="3" r:id="rId3"/>
    <sheet name="New_O_Imp_Rates" sheetId="4" r:id="rId4"/>
    <sheet name="Totals New Sentences Only" sheetId="5" r:id="rId5"/>
    <sheet name="new_admitstatus_only" sheetId="6" r:id="rId6"/>
    <sheet name="Census_Pop_Ests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<sst xmlns="http://schemas.openxmlformats.org/spreadsheetml/2006/main" count="110" uniqueCount="26">
  <si>
    <t>White, NH</t>
  </si>
  <si>
    <t>VIOLENT OFFENSES</t>
  </si>
  <si>
    <t>DRUG OFFENSES</t>
  </si>
  <si>
    <t>OTHER OFFENSES</t>
  </si>
  <si>
    <t>Black, NH</t>
  </si>
  <si>
    <t>Hispanic</t>
  </si>
  <si>
    <t>Other/Unknown Race</t>
  </si>
  <si>
    <t>White, NH total</t>
  </si>
  <si>
    <t>Black, NH total</t>
  </si>
  <si>
    <t>Hispanic total</t>
  </si>
  <si>
    <t>Other, Unk total</t>
  </si>
  <si>
    <t>ROBBERY/BURGLARY</t>
  </si>
  <si>
    <t>LARCENY/THEFT</t>
  </si>
  <si>
    <t>UNKNOWN</t>
  </si>
  <si>
    <t>White_nh</t>
  </si>
  <si>
    <t>Black_nh</t>
  </si>
  <si>
    <t>Hisp</t>
  </si>
  <si>
    <t>Other_nh</t>
  </si>
  <si>
    <t>* see X:\Prisons\census\yoc_temp\county_population_totals_WBHO.log</t>
  </si>
  <si>
    <t xml:space="preserve">Black, NH        </t>
  </si>
  <si>
    <t xml:space="preserve">Hispanic (Any)   </t>
  </si>
  <si>
    <t xml:space="preserve">Other/No Data    </t>
  </si>
  <si>
    <t>Total</t>
  </si>
  <si>
    <t>Moving Averages</t>
  </si>
  <si>
    <t>Black/White Ratio</t>
  </si>
  <si>
    <t>Total B/w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</si>
</sst>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17">
    <font>
      <sz val="10"/>
      <name val="Arial"/>
      <family val="0"/>
    </font>
    <font>
      <sz val="10"/>
      <name val="Courier New"/>
      <family val="3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.25"/>
      <name val="Arial"/>
      <family val="2"/>
    </font>
    <font>
      <b/>
      <sz val="11.25"/>
      <name val="Arial"/>
      <family val="2"/>
    </font>
    <font>
      <sz val="19.2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8.75"/>
      <name val="Arial"/>
      <family val="0"/>
    </font>
    <font>
      <sz val="7"/>
      <name val="Arial"/>
      <family val="0"/>
    </font>
    <font>
      <sz val="8.5"/>
      <name val="Arial"/>
      <family val="0"/>
    </font>
    <font>
      <sz val="7.5"/>
      <name val="Arial"/>
      <family val="0"/>
    </font>
    <font>
      <sz val="9.5"/>
      <name val="Arial"/>
      <family val="0"/>
    </font>
    <font>
      <sz val="8"/>
      <name val="Courier New"/>
      <family val="3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Waukesha County New Imprisonment Rates,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475"/>
          <c:w val="0.91925"/>
          <c:h val="0.74875"/>
        </c:manualLayout>
      </c:layout>
      <c:lineChart>
        <c:grouping val="standard"/>
        <c:varyColors val="0"/>
        <c:ser>
          <c:idx val="1"/>
          <c:order val="0"/>
          <c:tx>
            <c:strRef>
              <c:f>new_admitstatus_only!$M$2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new_admitstatus_only!$N$2:$W$2</c:f>
              <c:numCache>
                <c:ptCount val="10"/>
                <c:pt idx="0">
                  <c:v>4.7256745900477295</c:v>
                </c:pt>
                <c:pt idx="1">
                  <c:v>5.29554082365518</c:v>
                </c:pt>
                <c:pt idx="2">
                  <c:v>6.500576926202201</c:v>
                </c:pt>
                <c:pt idx="3">
                  <c:v>6.708472161437785</c:v>
                </c:pt>
                <c:pt idx="4">
                  <c:v>6.269317334035497</c:v>
                </c:pt>
                <c:pt idx="5">
                  <c:v>8.023428410960003</c:v>
                </c:pt>
                <c:pt idx="6">
                  <c:v>6.380554500569692</c:v>
                </c:pt>
                <c:pt idx="7">
                  <c:v>7.198819393619446</c:v>
                </c:pt>
                <c:pt idx="8">
                  <c:v>6.226945475679329</c:v>
                </c:pt>
                <c:pt idx="9">
                  <c:v>5.559408127854683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new_admitstatus_only!$M$3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new_admitstatus_only!$N$3:$W$3</c:f>
              <c:numCache>
                <c:ptCount val="10"/>
                <c:pt idx="0">
                  <c:v>3.3754818500340926</c:v>
                </c:pt>
                <c:pt idx="1">
                  <c:v>1.9858278088706927</c:v>
                </c:pt>
                <c:pt idx="2">
                  <c:v>2.9252596167909903</c:v>
                </c:pt>
                <c:pt idx="3">
                  <c:v>3.5139616083721736</c:v>
                </c:pt>
                <c:pt idx="4">
                  <c:v>2.8211928003159734</c:v>
                </c:pt>
                <c:pt idx="5">
                  <c:v>5.863274608009233</c:v>
                </c:pt>
                <c:pt idx="6">
                  <c:v>4.2537030003797955</c:v>
                </c:pt>
                <c:pt idx="7">
                  <c:v>4.499262121012154</c:v>
                </c:pt>
                <c:pt idx="8">
                  <c:v>1.779127278765523</c:v>
                </c:pt>
                <c:pt idx="9">
                  <c:v>3.511205133381905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new_admitstatus_only!$M$4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new_admitstatus_only!$N$4:$W$4</c:f>
              <c:numCache>
                <c:ptCount val="10"/>
                <c:pt idx="0">
                  <c:v>2.7003854800272737</c:v>
                </c:pt>
                <c:pt idx="1">
                  <c:v>3.3097130147844878</c:v>
                </c:pt>
                <c:pt idx="2">
                  <c:v>5.2004615409617605</c:v>
                </c:pt>
                <c:pt idx="3">
                  <c:v>6.069570050824663</c:v>
                </c:pt>
                <c:pt idx="4">
                  <c:v>2.8211928003159734</c:v>
                </c:pt>
                <c:pt idx="5">
                  <c:v>2.468747203372309</c:v>
                </c:pt>
                <c:pt idx="6">
                  <c:v>3.646031143182681</c:v>
                </c:pt>
                <c:pt idx="7">
                  <c:v>2.999508080674769</c:v>
                </c:pt>
                <c:pt idx="8">
                  <c:v>2.9652121312758712</c:v>
                </c:pt>
                <c:pt idx="9">
                  <c:v>2.6334038500364287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new_admitstatus_only!$M$5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new_admitstatus_only!$N$5:$W$5</c:f>
              <c:numCache>
                <c:ptCount val="10"/>
                <c:pt idx="0">
                  <c:v>1.6877409250170463</c:v>
                </c:pt>
                <c:pt idx="1">
                  <c:v>1.9858278088706927</c:v>
                </c:pt>
                <c:pt idx="2">
                  <c:v>1.3001153852404401</c:v>
                </c:pt>
                <c:pt idx="3">
                  <c:v>3.8334126636787342</c:v>
                </c:pt>
                <c:pt idx="4">
                  <c:v>2.194261066912424</c:v>
                </c:pt>
                <c:pt idx="5">
                  <c:v>1.5429670021076929</c:v>
                </c:pt>
                <c:pt idx="6">
                  <c:v>2.734523357387011</c:v>
                </c:pt>
                <c:pt idx="7">
                  <c:v>0.5999016161349539</c:v>
                </c:pt>
                <c:pt idx="8">
                  <c:v>1.779127278765523</c:v>
                </c:pt>
                <c:pt idx="9">
                  <c:v>1.463002138909127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new_admitstatus_only!$N$6:$W$6</c:f>
              <c:numCache>
                <c:ptCount val="10"/>
                <c:pt idx="0">
                  <c:v>0.3375481850034092</c:v>
                </c:pt>
                <c:pt idx="1">
                  <c:v>0.3309713014784488</c:v>
                </c:pt>
                <c:pt idx="2">
                  <c:v>1.9501730778606603</c:v>
                </c:pt>
                <c:pt idx="3">
                  <c:v>1.597255276532806</c:v>
                </c:pt>
                <c:pt idx="4">
                  <c:v>0.31346586670177484</c:v>
                </c:pt>
                <c:pt idx="5">
                  <c:v>0.6171868008430772</c:v>
                </c:pt>
                <c:pt idx="6">
                  <c:v>1.519179642992784</c:v>
                </c:pt>
                <c:pt idx="7">
                  <c:v>2.0996556564723385</c:v>
                </c:pt>
                <c:pt idx="8">
                  <c:v>2.07564849189311</c:v>
                </c:pt>
                <c:pt idx="9">
                  <c:v>4.096405988945556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new_admitstatus_only!$N$7:$W$7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0.32502884631011003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0.2999508080674769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09068"/>
        <c:axId val="22581613"/>
      </c:lineChart>
      <c:catAx>
        <c:axId val="250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0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75"/>
          <c:y val="0.9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Waukesha County New Imprisonment Rates, Black Non-Hispanics</a:t>
            </a:r>
          </a:p>
        </c:rich>
      </c:tx>
      <c:layout>
        <c:manualLayout>
          <c:xMode val="factor"/>
          <c:yMode val="factor"/>
          <c:x val="0.001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875"/>
          <c:w val="0.94025"/>
          <c:h val="0.804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new_admitstatus_only!$N$11:$W$11</c:f>
              <c:numCache>
                <c:ptCount val="10"/>
                <c:pt idx="0">
                  <c:v>94.6073793755913</c:v>
                </c:pt>
                <c:pt idx="1">
                  <c:v>0</c:v>
                </c:pt>
                <c:pt idx="2">
                  <c:v>179.53321364452424</c:v>
                </c:pt>
                <c:pt idx="3">
                  <c:v>340.4255319148936</c:v>
                </c:pt>
                <c:pt idx="4">
                  <c:v>544.7470817120623</c:v>
                </c:pt>
                <c:pt idx="5">
                  <c:v>782.9181494661922</c:v>
                </c:pt>
                <c:pt idx="6">
                  <c:v>753.4246575342466</c:v>
                </c:pt>
                <c:pt idx="7">
                  <c:v>470.11417058428475</c:v>
                </c:pt>
                <c:pt idx="8">
                  <c:v>786.3695937090432</c:v>
                </c:pt>
                <c:pt idx="9">
                  <c:v>127.38853503184713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new_admitstatus_only!$N$12:$W$12</c:f>
              <c:numCache>
                <c:ptCount val="10"/>
                <c:pt idx="0">
                  <c:v>94.6073793755913</c:v>
                </c:pt>
                <c:pt idx="1">
                  <c:v>367.6470588235294</c:v>
                </c:pt>
                <c:pt idx="2">
                  <c:v>448.8330341113106</c:v>
                </c:pt>
                <c:pt idx="3">
                  <c:v>0</c:v>
                </c:pt>
                <c:pt idx="4">
                  <c:v>155.64202334630352</c:v>
                </c:pt>
                <c:pt idx="5">
                  <c:v>0</c:v>
                </c:pt>
                <c:pt idx="6">
                  <c:v>342.4657534246575</c:v>
                </c:pt>
                <c:pt idx="7">
                  <c:v>67.1591672263264</c:v>
                </c:pt>
                <c:pt idx="8">
                  <c:v>131.06159895150722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new_admitstatus_only!$N$13:$W$13</c:f>
              <c:numCache>
                <c:ptCount val="10"/>
                <c:pt idx="0">
                  <c:v>283.8221381267739</c:v>
                </c:pt>
                <c:pt idx="1">
                  <c:v>183.8235294117647</c:v>
                </c:pt>
                <c:pt idx="2">
                  <c:v>89.76660682226212</c:v>
                </c:pt>
                <c:pt idx="3">
                  <c:v>255.3191489361702</c:v>
                </c:pt>
                <c:pt idx="4">
                  <c:v>77.82101167315176</c:v>
                </c:pt>
                <c:pt idx="5">
                  <c:v>71.17437722419929</c:v>
                </c:pt>
                <c:pt idx="6">
                  <c:v>68.4931506849315</c:v>
                </c:pt>
                <c:pt idx="7">
                  <c:v>671.591672263264</c:v>
                </c:pt>
                <c:pt idx="8">
                  <c:v>458.7155963302753</c:v>
                </c:pt>
                <c:pt idx="9">
                  <c:v>191.0828025477707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new_admitstatus_only!$N$14:$W$14</c:f>
              <c:numCache>
                <c:ptCount val="10"/>
                <c:pt idx="0">
                  <c:v>94.6073793755913</c:v>
                </c:pt>
                <c:pt idx="1">
                  <c:v>183.8235294117647</c:v>
                </c:pt>
                <c:pt idx="2">
                  <c:v>0</c:v>
                </c:pt>
                <c:pt idx="3">
                  <c:v>170.2127659574468</c:v>
                </c:pt>
                <c:pt idx="4">
                  <c:v>311.28404669260703</c:v>
                </c:pt>
                <c:pt idx="5">
                  <c:v>142.34875444839858</c:v>
                </c:pt>
                <c:pt idx="6">
                  <c:v>136.986301369863</c:v>
                </c:pt>
                <c:pt idx="7">
                  <c:v>201.47750167897917</c:v>
                </c:pt>
                <c:pt idx="8">
                  <c:v>65.53079947575361</c:v>
                </c:pt>
                <c:pt idx="9">
                  <c:v>63.69426751592356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new_admitstatus_only!$N$15:$W$15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179.53321364452424</c:v>
                </c:pt>
                <c:pt idx="3">
                  <c:v>85.1063829787234</c:v>
                </c:pt>
                <c:pt idx="4">
                  <c:v>77.82101167315176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127.38853503184713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new_admitstatus_only!$N$16:$W$16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07926"/>
        <c:axId val="17171335"/>
      </c:lineChart>
      <c:catAx>
        <c:axId val="1907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171335"/>
        <c:crosses val="autoZero"/>
        <c:auto val="1"/>
        <c:lblOffset val="100"/>
        <c:noMultiLvlLbl val="0"/>
      </c:catAx>
      <c:valAx>
        <c:axId val="17171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07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75"/>
          <c:y val="0.9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Waukesha County New Imprisonment Rates, Hispanics (Any Race)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79"/>
          <c:w val="0.90875"/>
          <c:h val="0.8077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new_admitstatus_only!$N$20:$W$20</c:f>
              <c:numCache>
                <c:ptCount val="10"/>
                <c:pt idx="0">
                  <c:v>18.086453246518357</c:v>
                </c:pt>
                <c:pt idx="1">
                  <c:v>0</c:v>
                </c:pt>
                <c:pt idx="2">
                  <c:v>0</c:v>
                </c:pt>
                <c:pt idx="3">
                  <c:v>45.96996628869139</c:v>
                </c:pt>
                <c:pt idx="4">
                  <c:v>42.704626334519574</c:v>
                </c:pt>
                <c:pt idx="5">
                  <c:v>106.76631522754572</c:v>
                </c:pt>
                <c:pt idx="6">
                  <c:v>0</c:v>
                </c:pt>
                <c:pt idx="7">
                  <c:v>0</c:v>
                </c:pt>
                <c:pt idx="8">
                  <c:v>22.32392008036611</c:v>
                </c:pt>
                <c:pt idx="9">
                  <c:v>31.565656565656568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new_admitstatus_only!$N$21:$W$21</c:f>
              <c:numCache>
                <c:ptCount val="10"/>
                <c:pt idx="0">
                  <c:v>18.086453246518357</c:v>
                </c:pt>
                <c:pt idx="1">
                  <c:v>17.123287671232877</c:v>
                </c:pt>
                <c:pt idx="2">
                  <c:v>16.270745200130165</c:v>
                </c:pt>
                <c:pt idx="3">
                  <c:v>30.646644192460926</c:v>
                </c:pt>
                <c:pt idx="4">
                  <c:v>14.234875444839856</c:v>
                </c:pt>
                <c:pt idx="5">
                  <c:v>0</c:v>
                </c:pt>
                <c:pt idx="6">
                  <c:v>25.211143325349802</c:v>
                </c:pt>
                <c:pt idx="7">
                  <c:v>11.849745230477545</c:v>
                </c:pt>
                <c:pt idx="8">
                  <c:v>0</c:v>
                </c:pt>
                <c:pt idx="9">
                  <c:v>21.04377104377104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new_admitstatus_only!$N$22:$W$22</c:f>
              <c:numCache>
                <c:ptCount val="10"/>
                <c:pt idx="0">
                  <c:v>54.25935973955507</c:v>
                </c:pt>
                <c:pt idx="1">
                  <c:v>51.36986301369863</c:v>
                </c:pt>
                <c:pt idx="2">
                  <c:v>16.270745200130165</c:v>
                </c:pt>
                <c:pt idx="3">
                  <c:v>45.96996628869139</c:v>
                </c:pt>
                <c:pt idx="4">
                  <c:v>42.704626334519574</c:v>
                </c:pt>
                <c:pt idx="5">
                  <c:v>13.345789403443215</c:v>
                </c:pt>
                <c:pt idx="6">
                  <c:v>25.211143325349802</c:v>
                </c:pt>
                <c:pt idx="7">
                  <c:v>11.849745230477545</c:v>
                </c:pt>
                <c:pt idx="8">
                  <c:v>22.32392008036611</c:v>
                </c:pt>
                <c:pt idx="9">
                  <c:v>52.609427609427605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new_admitstatus_only!$N$23:$W$23</c:f>
              <c:numCache>
                <c:ptCount val="10"/>
                <c:pt idx="0">
                  <c:v>18.086453246518357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11.849745230477545</c:v>
                </c:pt>
                <c:pt idx="8">
                  <c:v>11.161960040183056</c:v>
                </c:pt>
                <c:pt idx="9">
                  <c:v>21.04377104377104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new_admitstatus_only!$N$24:$W$24</c:f>
              <c:numCache>
                <c:ptCount val="10"/>
                <c:pt idx="0">
                  <c:v>0</c:v>
                </c:pt>
                <c:pt idx="1">
                  <c:v>17.123287671232877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26.69157880688643</c:v>
                </c:pt>
                <c:pt idx="6">
                  <c:v>12.605571662674901</c:v>
                </c:pt>
                <c:pt idx="7">
                  <c:v>0</c:v>
                </c:pt>
                <c:pt idx="8">
                  <c:v>22.32392008036611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11.849745230477545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324288"/>
        <c:axId val="48700865"/>
      </c:lineChart>
      <c:catAx>
        <c:axId val="2032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75"/>
          <c:y val="0.94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Waukesha County New Imprisonment Rates, Other &amp; Unknown Races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2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new_admitstatus_only!$N$29:$W$29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43.72540445999125</c:v>
                </c:pt>
                <c:pt idx="6">
                  <c:v>20.79002079002079</c:v>
                </c:pt>
                <c:pt idx="7">
                  <c:v>19.654088050314467</c:v>
                </c:pt>
                <c:pt idx="8">
                  <c:v>18.846588767433094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new_admitstatus_only!$N$30:$W$30</c:f>
              <c:numCache>
                <c:ptCount val="10"/>
                <c:pt idx="0">
                  <c:v>29.638411381149968</c:v>
                </c:pt>
                <c:pt idx="1">
                  <c:v>0</c:v>
                </c:pt>
                <c:pt idx="2">
                  <c:v>26.246719160104988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24.606299212598426</c:v>
                </c:pt>
                <c:pt idx="4">
                  <c:v>23.11604253351826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18.846588767433094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24.606299212598426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18.846588767433094</c:v>
                </c:pt>
                <c:pt idx="9">
                  <c:v>17.84121320249777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new_admitstatus_only!$N$33:$W$33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18.846588767433094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654602"/>
        <c:axId val="52455963"/>
      </c:lineChart>
      <c:catAx>
        <c:axId val="3565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654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2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Waukesha County Prison Admits (New Sentences Only)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7"/>
          <c:w val="0.953"/>
          <c:h val="0.8055"/>
        </c:manualLayout>
      </c:layout>
      <c:lineChart>
        <c:grouping val="standard"/>
        <c:varyColors val="0"/>
        <c:ser>
          <c:idx val="5"/>
          <c:order val="0"/>
          <c:tx>
            <c:strRef>
              <c:f>new_admitstatus_only!$M$8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new_admitstatus_only!$N$8:$W$8</c:f>
              <c:numCache>
                <c:ptCount val="10"/>
                <c:pt idx="0">
                  <c:v>12.826831030129553</c:v>
                </c:pt>
                <c:pt idx="1">
                  <c:v>12.907880757659504</c:v>
                </c:pt>
                <c:pt idx="2">
                  <c:v>18.20161539336616</c:v>
                </c:pt>
                <c:pt idx="3">
                  <c:v>21.72267176084616</c:v>
                </c:pt>
                <c:pt idx="4">
                  <c:v>14.419429868281643</c:v>
                </c:pt>
                <c:pt idx="5">
                  <c:v>18.515604025292316</c:v>
                </c:pt>
                <c:pt idx="6">
                  <c:v>18.533991644511964</c:v>
                </c:pt>
                <c:pt idx="7">
                  <c:v>17.697097675981137</c:v>
                </c:pt>
                <c:pt idx="8">
                  <c:v>14.826060656379356</c:v>
                </c:pt>
                <c:pt idx="9">
                  <c:v>17.2634252391277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new_admitstatus_only!$M$17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new_admitstatus_only!$N$17:$W$17</c:f>
              <c:numCache>
                <c:ptCount val="10"/>
                <c:pt idx="0">
                  <c:v>567.6442762535478</c:v>
                </c:pt>
                <c:pt idx="1">
                  <c:v>735.2941176470588</c:v>
                </c:pt>
                <c:pt idx="2">
                  <c:v>897.6660682226212</c:v>
                </c:pt>
                <c:pt idx="3">
                  <c:v>851.0638297872341</c:v>
                </c:pt>
                <c:pt idx="4">
                  <c:v>1167.3151750972763</c:v>
                </c:pt>
                <c:pt idx="5">
                  <c:v>996.44128113879</c:v>
                </c:pt>
                <c:pt idx="6">
                  <c:v>1301.3698630136987</c:v>
                </c:pt>
                <c:pt idx="7">
                  <c:v>1410.3425117528543</c:v>
                </c:pt>
                <c:pt idx="8">
                  <c:v>1441.6775884665794</c:v>
                </c:pt>
                <c:pt idx="9">
                  <c:v>509.5541401273885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new_admitstatus_only!$M$26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new_admitstatus_only!$N$26:$W$26</c:f>
              <c:numCache>
                <c:ptCount val="10"/>
                <c:pt idx="0">
                  <c:v>108.51871947911015</c:v>
                </c:pt>
                <c:pt idx="1">
                  <c:v>85.61643835616438</c:v>
                </c:pt>
                <c:pt idx="2">
                  <c:v>32.54149040026033</c:v>
                </c:pt>
                <c:pt idx="3">
                  <c:v>122.5865767698437</c:v>
                </c:pt>
                <c:pt idx="4">
                  <c:v>99.644128113879</c:v>
                </c:pt>
                <c:pt idx="5">
                  <c:v>146.80368343787535</c:v>
                </c:pt>
                <c:pt idx="6">
                  <c:v>63.027858313374516</c:v>
                </c:pt>
                <c:pt idx="7">
                  <c:v>47.39898092191018</c:v>
                </c:pt>
                <c:pt idx="8">
                  <c:v>78.1337202812814</c:v>
                </c:pt>
                <c:pt idx="9">
                  <c:v>126.26262626262627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new_admitstatus_only!$M$35</c:f>
              <c:strCache>
                <c:ptCount val="1"/>
                <c:pt idx="0">
                  <c:v>Other, Unk total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new_admitstatus_only!$N$35:$W$35</c:f>
              <c:numCache>
                <c:ptCount val="10"/>
                <c:pt idx="0">
                  <c:v>29.638411381149968</c:v>
                </c:pt>
                <c:pt idx="1">
                  <c:v>0</c:v>
                </c:pt>
                <c:pt idx="2">
                  <c:v>26.246719160104988</c:v>
                </c:pt>
                <c:pt idx="3">
                  <c:v>49.21259842519685</c:v>
                </c:pt>
                <c:pt idx="4">
                  <c:v>23.11604253351826</c:v>
                </c:pt>
                <c:pt idx="5">
                  <c:v>43.72540445999125</c:v>
                </c:pt>
                <c:pt idx="6">
                  <c:v>20.79002079002079</c:v>
                </c:pt>
                <c:pt idx="7">
                  <c:v>19.654088050314467</c:v>
                </c:pt>
                <c:pt idx="8">
                  <c:v>75.38635506973237</c:v>
                </c:pt>
                <c:pt idx="9">
                  <c:v>17.84121320249777</c:v>
                </c:pt>
              </c:numCache>
            </c:numRef>
          </c:val>
          <c:smooth val="0"/>
        </c:ser>
        <c:marker val="1"/>
        <c:axId val="2341620"/>
        <c:axId val="21074581"/>
      </c:lineChart>
      <c:catAx>
        <c:axId val="2341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41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"/>
          <c:y val="0.93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67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I44"/>
  <sheetViews>
    <sheetView tabSelected="1" workbookViewId="0" topLeftCell="N1">
      <selection activeCell="X1" sqref="X1:AI44"/>
    </sheetView>
  </sheetViews>
  <sheetFormatPr defaultColWidth="9.140625" defaultRowHeight="12.75"/>
  <cols>
    <col min="1" max="1" width="22.140625" style="0" customWidth="1"/>
    <col min="13" max="13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23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14</v>
      </c>
      <c r="C2">
        <v>16</v>
      </c>
      <c r="D2">
        <v>20</v>
      </c>
      <c r="E2">
        <v>21</v>
      </c>
      <c r="F2">
        <v>20</v>
      </c>
      <c r="G2">
        <v>26</v>
      </c>
      <c r="H2">
        <v>21</v>
      </c>
      <c r="I2">
        <v>24</v>
      </c>
      <c r="J2">
        <v>21</v>
      </c>
      <c r="K2">
        <v>19</v>
      </c>
      <c r="M2" s="1" t="s">
        <v>1</v>
      </c>
      <c r="N2" s="3">
        <f aca="true" t="shared" si="0" ref="N2:N8">(B2/B$9)*100000</f>
        <v>4.7256745900477295</v>
      </c>
      <c r="O2" s="3">
        <f aca="true" t="shared" si="1" ref="O2:W7">(C2/C$9)*100000</f>
        <v>5.29554082365518</v>
      </c>
      <c r="P2" s="3">
        <f t="shared" si="1"/>
        <v>6.500576926202201</v>
      </c>
      <c r="Q2" s="3">
        <f t="shared" si="1"/>
        <v>6.708472161437785</v>
      </c>
      <c r="R2" s="3">
        <f t="shared" si="1"/>
        <v>6.269317334035497</v>
      </c>
      <c r="S2" s="3">
        <f t="shared" si="1"/>
        <v>8.023428410960003</v>
      </c>
      <c r="T2" s="3">
        <f t="shared" si="1"/>
        <v>6.380554500569692</v>
      </c>
      <c r="U2" s="3">
        <f t="shared" si="1"/>
        <v>7.198819393619446</v>
      </c>
      <c r="V2" s="3">
        <f t="shared" si="1"/>
        <v>6.226945475679329</v>
      </c>
      <c r="W2" s="3">
        <f t="shared" si="1"/>
        <v>5.559408127854683</v>
      </c>
      <c r="Y2" s="1" t="s">
        <v>1</v>
      </c>
      <c r="Z2" s="3">
        <f>(N2+O2)/2</f>
        <v>5.010607706851455</v>
      </c>
      <c r="AA2" s="3">
        <f>(N2+O2+P2)/3</f>
        <v>5.507264113301704</v>
      </c>
      <c r="AB2" s="3">
        <f aca="true" t="shared" si="2" ref="AB2:AH8">(O2+P2+Q2)/3</f>
        <v>6.168196637098389</v>
      </c>
      <c r="AC2" s="3">
        <f t="shared" si="2"/>
        <v>6.4927888072251605</v>
      </c>
      <c r="AD2" s="3">
        <f t="shared" si="2"/>
        <v>7.000405968811094</v>
      </c>
      <c r="AE2" s="3">
        <f t="shared" si="2"/>
        <v>6.891100081855065</v>
      </c>
      <c r="AF2" s="3">
        <f t="shared" si="2"/>
        <v>7.20093410171638</v>
      </c>
      <c r="AG2" s="3">
        <f t="shared" si="2"/>
        <v>6.602106456622823</v>
      </c>
      <c r="AH2" s="3">
        <f t="shared" si="2"/>
        <v>6.328390999051152</v>
      </c>
      <c r="AI2" s="3">
        <f>(W2+V2)/2</f>
        <v>5.893176801767006</v>
      </c>
    </row>
    <row r="3" spans="1:35" ht="13.5">
      <c r="A3" s="1" t="s">
        <v>11</v>
      </c>
      <c r="B3">
        <v>10</v>
      </c>
      <c r="C3">
        <v>6</v>
      </c>
      <c r="D3">
        <v>9</v>
      </c>
      <c r="E3">
        <v>11</v>
      </c>
      <c r="F3">
        <v>9</v>
      </c>
      <c r="G3">
        <v>19</v>
      </c>
      <c r="H3">
        <v>14</v>
      </c>
      <c r="I3">
        <v>15</v>
      </c>
      <c r="J3">
        <v>6</v>
      </c>
      <c r="K3">
        <v>12</v>
      </c>
      <c r="M3" s="1" t="s">
        <v>11</v>
      </c>
      <c r="N3" s="3">
        <f t="shared" si="0"/>
        <v>3.3754818500340926</v>
      </c>
      <c r="O3" s="3">
        <f t="shared" si="1"/>
        <v>1.9858278088706927</v>
      </c>
      <c r="P3" s="3">
        <f t="shared" si="1"/>
        <v>2.9252596167909903</v>
      </c>
      <c r="Q3" s="3">
        <f t="shared" si="1"/>
        <v>3.5139616083721736</v>
      </c>
      <c r="R3" s="3">
        <f t="shared" si="1"/>
        <v>2.8211928003159734</v>
      </c>
      <c r="S3" s="3">
        <f t="shared" si="1"/>
        <v>5.863274608009233</v>
      </c>
      <c r="T3" s="3">
        <f t="shared" si="1"/>
        <v>4.2537030003797955</v>
      </c>
      <c r="U3" s="3">
        <f t="shared" si="1"/>
        <v>4.499262121012154</v>
      </c>
      <c r="V3" s="3">
        <f t="shared" si="1"/>
        <v>1.779127278765523</v>
      </c>
      <c r="W3" s="3">
        <f t="shared" si="1"/>
        <v>3.511205133381905</v>
      </c>
      <c r="Y3" s="1" t="s">
        <v>11</v>
      </c>
      <c r="Z3" s="3">
        <f aca="true" t="shared" si="3" ref="Z3:Z8">(N3+O3)/2</f>
        <v>2.6806548294523926</v>
      </c>
      <c r="AA3" s="3">
        <f aca="true" t="shared" si="4" ref="AA3:AA8">(N3+O3+P3)/3</f>
        <v>2.7621897585652584</v>
      </c>
      <c r="AB3" s="3">
        <f t="shared" si="2"/>
        <v>2.8083496780112855</v>
      </c>
      <c r="AC3" s="3">
        <f t="shared" si="2"/>
        <v>3.0868046751597125</v>
      </c>
      <c r="AD3" s="3">
        <f t="shared" si="2"/>
        <v>4.0661430055657934</v>
      </c>
      <c r="AE3" s="3">
        <f t="shared" si="2"/>
        <v>4.312723469568334</v>
      </c>
      <c r="AF3" s="3">
        <f t="shared" si="2"/>
        <v>4.872079909800394</v>
      </c>
      <c r="AG3" s="3">
        <f t="shared" si="2"/>
        <v>3.5106974667191575</v>
      </c>
      <c r="AH3" s="3">
        <f t="shared" si="2"/>
        <v>3.2631981777198606</v>
      </c>
      <c r="AI3" s="3">
        <f aca="true" t="shared" si="5" ref="AI3:AI8">(W3+V3)/2</f>
        <v>2.645166206073714</v>
      </c>
    </row>
    <row r="4" spans="1:35" ht="13.5">
      <c r="A4" s="1" t="s">
        <v>2</v>
      </c>
      <c r="B4">
        <v>8</v>
      </c>
      <c r="C4">
        <v>10</v>
      </c>
      <c r="D4">
        <v>16</v>
      </c>
      <c r="E4">
        <v>19</v>
      </c>
      <c r="F4">
        <v>9</v>
      </c>
      <c r="G4">
        <v>8</v>
      </c>
      <c r="H4">
        <v>12</v>
      </c>
      <c r="I4">
        <v>10</v>
      </c>
      <c r="J4">
        <v>10</v>
      </c>
      <c r="K4">
        <v>9</v>
      </c>
      <c r="M4" s="1" t="s">
        <v>2</v>
      </c>
      <c r="N4" s="3">
        <f t="shared" si="0"/>
        <v>2.7003854800272737</v>
      </c>
      <c r="O4" s="3">
        <f t="shared" si="1"/>
        <v>3.3097130147844878</v>
      </c>
      <c r="P4" s="3">
        <f t="shared" si="1"/>
        <v>5.2004615409617605</v>
      </c>
      <c r="Q4" s="3">
        <f t="shared" si="1"/>
        <v>6.069570050824663</v>
      </c>
      <c r="R4" s="3">
        <f t="shared" si="1"/>
        <v>2.8211928003159734</v>
      </c>
      <c r="S4" s="3">
        <f t="shared" si="1"/>
        <v>2.468747203372309</v>
      </c>
      <c r="T4" s="3">
        <f t="shared" si="1"/>
        <v>3.646031143182681</v>
      </c>
      <c r="U4" s="3">
        <f t="shared" si="1"/>
        <v>2.999508080674769</v>
      </c>
      <c r="V4" s="3">
        <f t="shared" si="1"/>
        <v>2.9652121312758712</v>
      </c>
      <c r="W4" s="3">
        <f t="shared" si="1"/>
        <v>2.6334038500364287</v>
      </c>
      <c r="Y4" s="1" t="s">
        <v>2</v>
      </c>
      <c r="Z4" s="3">
        <f t="shared" si="3"/>
        <v>3.0050492474058808</v>
      </c>
      <c r="AA4" s="3">
        <f t="shared" si="4"/>
        <v>3.7368533452578405</v>
      </c>
      <c r="AB4" s="3">
        <f t="shared" si="2"/>
        <v>4.859914868856971</v>
      </c>
      <c r="AC4" s="3">
        <f t="shared" si="2"/>
        <v>4.697074797367466</v>
      </c>
      <c r="AD4" s="3">
        <f t="shared" si="2"/>
        <v>3.786503351504315</v>
      </c>
      <c r="AE4" s="3">
        <f t="shared" si="2"/>
        <v>2.978657048956988</v>
      </c>
      <c r="AF4" s="3">
        <f t="shared" si="2"/>
        <v>3.038095475743253</v>
      </c>
      <c r="AG4" s="3">
        <f t="shared" si="2"/>
        <v>3.20358378504444</v>
      </c>
      <c r="AH4" s="3">
        <f t="shared" si="2"/>
        <v>2.8660413539956893</v>
      </c>
      <c r="AI4" s="3">
        <f t="shared" si="5"/>
        <v>2.7993079906561498</v>
      </c>
    </row>
    <row r="5" spans="1:35" ht="13.5">
      <c r="A5" s="1" t="s">
        <v>12</v>
      </c>
      <c r="B5">
        <v>5</v>
      </c>
      <c r="C5">
        <v>6</v>
      </c>
      <c r="D5">
        <v>4</v>
      </c>
      <c r="E5">
        <v>12</v>
      </c>
      <c r="F5">
        <v>7</v>
      </c>
      <c r="G5">
        <v>5</v>
      </c>
      <c r="H5">
        <v>9</v>
      </c>
      <c r="I5">
        <v>2</v>
      </c>
      <c r="J5">
        <v>6</v>
      </c>
      <c r="K5">
        <v>5</v>
      </c>
      <c r="M5" s="1" t="s">
        <v>12</v>
      </c>
      <c r="N5" s="3">
        <f t="shared" si="0"/>
        <v>1.6877409250170463</v>
      </c>
      <c r="O5" s="3">
        <f t="shared" si="1"/>
        <v>1.9858278088706927</v>
      </c>
      <c r="P5" s="3">
        <f t="shared" si="1"/>
        <v>1.3001153852404401</v>
      </c>
      <c r="Q5" s="3">
        <f t="shared" si="1"/>
        <v>3.8334126636787342</v>
      </c>
      <c r="R5" s="3">
        <f t="shared" si="1"/>
        <v>2.194261066912424</v>
      </c>
      <c r="S5" s="3">
        <f t="shared" si="1"/>
        <v>1.5429670021076929</v>
      </c>
      <c r="T5" s="3">
        <f t="shared" si="1"/>
        <v>2.734523357387011</v>
      </c>
      <c r="U5" s="3">
        <f t="shared" si="1"/>
        <v>0.5999016161349539</v>
      </c>
      <c r="V5" s="3">
        <f t="shared" si="1"/>
        <v>1.779127278765523</v>
      </c>
      <c r="W5" s="3">
        <f t="shared" si="1"/>
        <v>1.463002138909127</v>
      </c>
      <c r="Y5" s="1" t="s">
        <v>12</v>
      </c>
      <c r="Z5" s="3">
        <f t="shared" si="3"/>
        <v>1.8367843669438695</v>
      </c>
      <c r="AA5" s="3">
        <f t="shared" si="4"/>
        <v>1.6578947063760596</v>
      </c>
      <c r="AB5" s="3">
        <f t="shared" si="2"/>
        <v>2.373118619263289</v>
      </c>
      <c r="AC5" s="3">
        <f t="shared" si="2"/>
        <v>2.4425963719438664</v>
      </c>
      <c r="AD5" s="3">
        <f t="shared" si="2"/>
        <v>2.523546910899617</v>
      </c>
      <c r="AE5" s="3">
        <f t="shared" si="2"/>
        <v>2.1572504754690427</v>
      </c>
      <c r="AF5" s="3">
        <f t="shared" si="2"/>
        <v>1.6257973252098858</v>
      </c>
      <c r="AG5" s="3">
        <f t="shared" si="2"/>
        <v>1.7045174174291624</v>
      </c>
      <c r="AH5" s="3">
        <f t="shared" si="2"/>
        <v>1.2806770112698678</v>
      </c>
      <c r="AI5" s="3">
        <f t="shared" si="5"/>
        <v>1.621064708837325</v>
      </c>
    </row>
    <row r="6" spans="1:35" ht="13.5">
      <c r="A6" s="1" t="s">
        <v>3</v>
      </c>
      <c r="B6">
        <v>1</v>
      </c>
      <c r="C6">
        <v>1</v>
      </c>
      <c r="D6">
        <v>6</v>
      </c>
      <c r="E6">
        <v>5</v>
      </c>
      <c r="F6">
        <v>1</v>
      </c>
      <c r="G6">
        <v>2</v>
      </c>
      <c r="H6">
        <v>5</v>
      </c>
      <c r="I6">
        <v>7</v>
      </c>
      <c r="J6">
        <v>7</v>
      </c>
      <c r="K6">
        <v>14</v>
      </c>
      <c r="M6" s="1" t="s">
        <v>3</v>
      </c>
      <c r="N6" s="3">
        <f t="shared" si="0"/>
        <v>0.3375481850034092</v>
      </c>
      <c r="O6" s="3">
        <f t="shared" si="1"/>
        <v>0.3309713014784488</v>
      </c>
      <c r="P6" s="3">
        <f t="shared" si="1"/>
        <v>1.9501730778606603</v>
      </c>
      <c r="Q6" s="3">
        <f t="shared" si="1"/>
        <v>1.597255276532806</v>
      </c>
      <c r="R6" s="3">
        <f t="shared" si="1"/>
        <v>0.31346586670177484</v>
      </c>
      <c r="S6" s="3">
        <f t="shared" si="1"/>
        <v>0.6171868008430772</v>
      </c>
      <c r="T6" s="3">
        <f t="shared" si="1"/>
        <v>1.519179642992784</v>
      </c>
      <c r="U6" s="3">
        <f t="shared" si="1"/>
        <v>2.0996556564723385</v>
      </c>
      <c r="V6" s="3">
        <f t="shared" si="1"/>
        <v>2.07564849189311</v>
      </c>
      <c r="W6" s="3">
        <f t="shared" si="1"/>
        <v>4.096405988945556</v>
      </c>
      <c r="Y6" s="1" t="s">
        <v>3</v>
      </c>
      <c r="Z6" s="3">
        <f t="shared" si="3"/>
        <v>0.334259743240929</v>
      </c>
      <c r="AA6" s="3">
        <f t="shared" si="4"/>
        <v>0.8728975214475061</v>
      </c>
      <c r="AB6" s="3">
        <f t="shared" si="2"/>
        <v>1.2927998852906384</v>
      </c>
      <c r="AC6" s="3">
        <f t="shared" si="2"/>
        <v>1.2869647403650804</v>
      </c>
      <c r="AD6" s="3">
        <f t="shared" si="2"/>
        <v>0.8426359813592194</v>
      </c>
      <c r="AE6" s="3">
        <f t="shared" si="2"/>
        <v>0.8166107701792121</v>
      </c>
      <c r="AF6" s="3">
        <f t="shared" si="2"/>
        <v>1.4120073667693998</v>
      </c>
      <c r="AG6" s="3">
        <f t="shared" si="2"/>
        <v>1.8981612637860774</v>
      </c>
      <c r="AH6" s="3">
        <f t="shared" si="2"/>
        <v>2.757236712437001</v>
      </c>
      <c r="AI6" s="3">
        <f t="shared" si="5"/>
        <v>3.086027240419333</v>
      </c>
    </row>
    <row r="7" spans="1:35" ht="13.5">
      <c r="A7" s="1" t="s">
        <v>13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M7" s="1" t="s">
        <v>13</v>
      </c>
      <c r="N7" s="3">
        <f t="shared" si="0"/>
        <v>0</v>
      </c>
      <c r="O7" s="3">
        <f t="shared" si="1"/>
        <v>0</v>
      </c>
      <c r="P7" s="3">
        <f t="shared" si="1"/>
        <v>0.32502884631011003</v>
      </c>
      <c r="Q7" s="3">
        <f t="shared" si="1"/>
        <v>0</v>
      </c>
      <c r="R7" s="3">
        <f t="shared" si="1"/>
        <v>0</v>
      </c>
      <c r="S7" s="3">
        <f t="shared" si="1"/>
        <v>0</v>
      </c>
      <c r="T7" s="3">
        <f t="shared" si="1"/>
        <v>0</v>
      </c>
      <c r="U7" s="3">
        <f t="shared" si="1"/>
        <v>0.2999508080674769</v>
      </c>
      <c r="V7" s="3">
        <f t="shared" si="1"/>
        <v>0</v>
      </c>
      <c r="W7" s="3">
        <f t="shared" si="1"/>
        <v>0</v>
      </c>
      <c r="Y7" s="1" t="s">
        <v>13</v>
      </c>
      <c r="Z7" s="3">
        <f t="shared" si="3"/>
        <v>0</v>
      </c>
      <c r="AA7" s="3">
        <f t="shared" si="4"/>
        <v>0.10834294877003668</v>
      </c>
      <c r="AB7" s="3">
        <f t="shared" si="2"/>
        <v>0.10834294877003668</v>
      </c>
      <c r="AC7" s="3">
        <f t="shared" si="2"/>
        <v>0.10834294877003668</v>
      </c>
      <c r="AD7" s="3">
        <f t="shared" si="2"/>
        <v>0</v>
      </c>
      <c r="AE7" s="3">
        <f t="shared" si="2"/>
        <v>0</v>
      </c>
      <c r="AF7" s="3">
        <f t="shared" si="2"/>
        <v>0.09998360268915897</v>
      </c>
      <c r="AG7" s="3">
        <f t="shared" si="2"/>
        <v>0.09998360268915897</v>
      </c>
      <c r="AH7" s="3">
        <f t="shared" si="2"/>
        <v>0.09998360268915897</v>
      </c>
      <c r="AI7" s="3">
        <f t="shared" si="5"/>
        <v>0</v>
      </c>
    </row>
    <row r="8" spans="1:35" ht="13.5">
      <c r="A8" s="1" t="s">
        <v>22</v>
      </c>
      <c r="B8">
        <v>38</v>
      </c>
      <c r="C8">
        <v>39</v>
      </c>
      <c r="D8">
        <v>56</v>
      </c>
      <c r="E8">
        <v>68</v>
      </c>
      <c r="F8">
        <v>46</v>
      </c>
      <c r="G8">
        <v>60</v>
      </c>
      <c r="H8">
        <v>61</v>
      </c>
      <c r="I8">
        <v>59</v>
      </c>
      <c r="J8">
        <v>50</v>
      </c>
      <c r="K8">
        <v>59</v>
      </c>
      <c r="M8" t="s">
        <v>7</v>
      </c>
      <c r="N8" s="3">
        <f t="shared" si="0"/>
        <v>12.826831030129553</v>
      </c>
      <c r="O8" s="3">
        <f aca="true" t="shared" si="6" ref="O8:W8">(C8/C$9)*100000</f>
        <v>12.907880757659504</v>
      </c>
      <c r="P8" s="3">
        <f t="shared" si="6"/>
        <v>18.20161539336616</v>
      </c>
      <c r="Q8" s="3">
        <f t="shared" si="6"/>
        <v>21.72267176084616</v>
      </c>
      <c r="R8" s="3">
        <f t="shared" si="6"/>
        <v>14.419429868281643</v>
      </c>
      <c r="S8" s="3">
        <f t="shared" si="6"/>
        <v>18.515604025292316</v>
      </c>
      <c r="T8" s="3">
        <f t="shared" si="6"/>
        <v>18.533991644511964</v>
      </c>
      <c r="U8" s="3">
        <f t="shared" si="6"/>
        <v>17.697097675981137</v>
      </c>
      <c r="V8" s="3">
        <f t="shared" si="6"/>
        <v>14.826060656379356</v>
      </c>
      <c r="W8" s="3">
        <f t="shared" si="6"/>
        <v>17.2634252391277</v>
      </c>
      <c r="Y8" t="s">
        <v>7</v>
      </c>
      <c r="Z8" s="3">
        <f t="shared" si="3"/>
        <v>12.867355893894528</v>
      </c>
      <c r="AA8" s="3">
        <f t="shared" si="4"/>
        <v>14.645442393718406</v>
      </c>
      <c r="AB8" s="3">
        <f t="shared" si="2"/>
        <v>17.61072263729061</v>
      </c>
      <c r="AC8" s="3">
        <f t="shared" si="2"/>
        <v>18.11457234083132</v>
      </c>
      <c r="AD8" s="3">
        <f t="shared" si="2"/>
        <v>18.219235218140042</v>
      </c>
      <c r="AE8" s="3">
        <f t="shared" si="2"/>
        <v>17.156341846028642</v>
      </c>
      <c r="AF8" s="3">
        <f t="shared" si="2"/>
        <v>18.248897781928473</v>
      </c>
      <c r="AG8" s="3">
        <f t="shared" si="2"/>
        <v>17.019049992290817</v>
      </c>
      <c r="AH8" s="3">
        <f t="shared" si="2"/>
        <v>16.595527857162732</v>
      </c>
      <c r="AI8" s="3">
        <f t="shared" si="5"/>
        <v>16.044742947753527</v>
      </c>
    </row>
    <row r="9" spans="2:14" ht="12.75">
      <c r="B9">
        <f>Census_Pop_Ests!B2</f>
        <v>296254</v>
      </c>
      <c r="C9">
        <f>Census_Pop_Ests!C2</f>
        <v>302141</v>
      </c>
      <c r="D9">
        <f>Census_Pop_Ests!D2</f>
        <v>307665</v>
      </c>
      <c r="E9">
        <f>Census_Pop_Ests!E2</f>
        <v>313037</v>
      </c>
      <c r="F9">
        <f>Census_Pop_Ests!F2</f>
        <v>319014</v>
      </c>
      <c r="G9">
        <f>Census_Pop_Ests!G2</f>
        <v>324051</v>
      </c>
      <c r="H9">
        <f>Census_Pop_Ests!H2</f>
        <v>329125</v>
      </c>
      <c r="I9">
        <f>Census_Pop_Ests!I2</f>
        <v>333388</v>
      </c>
      <c r="J9">
        <f>Census_Pop_Ests!J2</f>
        <v>337244</v>
      </c>
      <c r="K9">
        <f>Census_Pop_Ests!K2</f>
        <v>341763</v>
      </c>
      <c r="N9" s="2"/>
    </row>
    <row r="10" spans="1:35" ht="13.5">
      <c r="A10" s="1" t="s">
        <v>19</v>
      </c>
      <c r="M10" t="s">
        <v>4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4</v>
      </c>
      <c r="Z10" s="3">
        <f>N10</f>
        <v>1990</v>
      </c>
      <c r="AA10" s="3">
        <f aca="true" t="shared" si="7" ref="AA10:AH17">(N10+O10+P10)/3</f>
        <v>1991</v>
      </c>
      <c r="AB10" s="3">
        <f t="shared" si="7"/>
        <v>1992</v>
      </c>
      <c r="AC10" s="3">
        <f t="shared" si="7"/>
        <v>1993</v>
      </c>
      <c r="AD10" s="3">
        <f t="shared" si="7"/>
        <v>1994</v>
      </c>
      <c r="AE10" s="3">
        <f t="shared" si="7"/>
        <v>1995</v>
      </c>
      <c r="AF10" s="3">
        <f t="shared" si="7"/>
        <v>1996</v>
      </c>
      <c r="AG10" s="3">
        <f t="shared" si="7"/>
        <v>1997</v>
      </c>
      <c r="AH10" s="3">
        <f t="shared" si="7"/>
        <v>1998</v>
      </c>
      <c r="AI10" s="3">
        <f>W10</f>
        <v>1999</v>
      </c>
    </row>
    <row r="11" spans="1:35" ht="13.5">
      <c r="A11" s="1" t="s">
        <v>1</v>
      </c>
      <c r="B11">
        <v>1</v>
      </c>
      <c r="C11">
        <v>0</v>
      </c>
      <c r="D11">
        <v>2</v>
      </c>
      <c r="E11">
        <v>4</v>
      </c>
      <c r="F11">
        <v>7</v>
      </c>
      <c r="G11">
        <v>11</v>
      </c>
      <c r="H11">
        <v>11</v>
      </c>
      <c r="I11">
        <v>7</v>
      </c>
      <c r="J11">
        <v>12</v>
      </c>
      <c r="K11">
        <v>2</v>
      </c>
      <c r="M11" s="1" t="s">
        <v>1</v>
      </c>
      <c r="N11" s="3">
        <f aca="true" t="shared" si="8" ref="N11:N17">(B11/B$18)*100000</f>
        <v>94.6073793755913</v>
      </c>
      <c r="O11" s="3">
        <f aca="true" t="shared" si="9" ref="O11:O16">(C11/C$18)*100000</f>
        <v>0</v>
      </c>
      <c r="P11" s="3">
        <f aca="true" t="shared" si="10" ref="P11:P16">(D11/D$18)*100000</f>
        <v>179.53321364452424</v>
      </c>
      <c r="Q11" s="3">
        <f aca="true" t="shared" si="11" ref="Q11:Q16">(E11/E$18)*100000</f>
        <v>340.4255319148936</v>
      </c>
      <c r="R11" s="3">
        <f aca="true" t="shared" si="12" ref="R11:R16">(F11/F$18)*100000</f>
        <v>544.7470817120623</v>
      </c>
      <c r="S11" s="3">
        <f aca="true" t="shared" si="13" ref="S11:S16">(G11/G$18)*100000</f>
        <v>782.9181494661922</v>
      </c>
      <c r="T11" s="3">
        <f aca="true" t="shared" si="14" ref="T11:T16">(H11/H$18)*100000</f>
        <v>753.4246575342466</v>
      </c>
      <c r="U11" s="3">
        <f aca="true" t="shared" si="15" ref="U11:U16">(I11/I$18)*100000</f>
        <v>470.11417058428475</v>
      </c>
      <c r="V11" s="3">
        <f aca="true" t="shared" si="16" ref="V11:V16">(J11/J$18)*100000</f>
        <v>786.3695937090432</v>
      </c>
      <c r="W11" s="3">
        <f aca="true" t="shared" si="17" ref="W11:W16">(K11/K$18)*100000</f>
        <v>127.38853503184713</v>
      </c>
      <c r="Y11" s="1" t="s">
        <v>1</v>
      </c>
      <c r="Z11" s="3">
        <f aca="true" t="shared" si="18" ref="Z11:Z17">(N11+O11)/2</f>
        <v>47.30368968779565</v>
      </c>
      <c r="AA11" s="3">
        <f t="shared" si="7"/>
        <v>91.38019767337185</v>
      </c>
      <c r="AB11" s="3">
        <f t="shared" si="7"/>
        <v>173.31958185313928</v>
      </c>
      <c r="AC11" s="3">
        <f t="shared" si="7"/>
        <v>354.9019424238267</v>
      </c>
      <c r="AD11" s="3">
        <f t="shared" si="7"/>
        <v>556.0302543643826</v>
      </c>
      <c r="AE11" s="3">
        <f t="shared" si="7"/>
        <v>693.6966295708338</v>
      </c>
      <c r="AF11" s="3">
        <f t="shared" si="7"/>
        <v>668.8189925282412</v>
      </c>
      <c r="AG11" s="3">
        <f t="shared" si="7"/>
        <v>669.9694739425249</v>
      </c>
      <c r="AH11" s="3">
        <f t="shared" si="7"/>
        <v>461.29076644172505</v>
      </c>
      <c r="AI11" s="3">
        <f aca="true" t="shared" si="19" ref="AI11:AI17">(W11+V11)/2</f>
        <v>456.8790643704452</v>
      </c>
    </row>
    <row r="12" spans="1:35" ht="13.5">
      <c r="A12" s="1" t="s">
        <v>11</v>
      </c>
      <c r="B12">
        <v>1</v>
      </c>
      <c r="C12">
        <v>4</v>
      </c>
      <c r="D12">
        <v>5</v>
      </c>
      <c r="E12">
        <v>0</v>
      </c>
      <c r="F12">
        <v>2</v>
      </c>
      <c r="G12">
        <v>0</v>
      </c>
      <c r="H12">
        <v>5</v>
      </c>
      <c r="I12">
        <v>1</v>
      </c>
      <c r="J12">
        <v>2</v>
      </c>
      <c r="K12">
        <v>0</v>
      </c>
      <c r="M12" s="1" t="s">
        <v>11</v>
      </c>
      <c r="N12" s="3">
        <f t="shared" si="8"/>
        <v>94.6073793755913</v>
      </c>
      <c r="O12" s="3">
        <f t="shared" si="9"/>
        <v>367.6470588235294</v>
      </c>
      <c r="P12" s="3">
        <f t="shared" si="10"/>
        <v>448.8330341113106</v>
      </c>
      <c r="Q12" s="3">
        <f t="shared" si="11"/>
        <v>0</v>
      </c>
      <c r="R12" s="3">
        <f t="shared" si="12"/>
        <v>155.64202334630352</v>
      </c>
      <c r="S12" s="3">
        <f t="shared" si="13"/>
        <v>0</v>
      </c>
      <c r="T12" s="3">
        <f t="shared" si="14"/>
        <v>342.4657534246575</v>
      </c>
      <c r="U12" s="3">
        <f t="shared" si="15"/>
        <v>67.1591672263264</v>
      </c>
      <c r="V12" s="3">
        <f t="shared" si="16"/>
        <v>131.06159895150722</v>
      </c>
      <c r="W12" s="3">
        <f t="shared" si="17"/>
        <v>0</v>
      </c>
      <c r="Y12" s="1" t="s">
        <v>11</v>
      </c>
      <c r="Z12" s="3">
        <f t="shared" si="18"/>
        <v>231.12721909956034</v>
      </c>
      <c r="AA12" s="3">
        <f t="shared" si="7"/>
        <v>303.6958241034771</v>
      </c>
      <c r="AB12" s="3">
        <f t="shared" si="7"/>
        <v>272.16003097828</v>
      </c>
      <c r="AC12" s="3">
        <f t="shared" si="7"/>
        <v>201.49168581920472</v>
      </c>
      <c r="AD12" s="3">
        <f t="shared" si="7"/>
        <v>51.88067444876784</v>
      </c>
      <c r="AE12" s="3">
        <f t="shared" si="7"/>
        <v>166.03592559032035</v>
      </c>
      <c r="AF12" s="3">
        <f t="shared" si="7"/>
        <v>136.54164021699464</v>
      </c>
      <c r="AG12" s="3">
        <f t="shared" si="7"/>
        <v>180.22883986749707</v>
      </c>
      <c r="AH12" s="3">
        <f t="shared" si="7"/>
        <v>66.07358872594455</v>
      </c>
      <c r="AI12" s="3">
        <f t="shared" si="19"/>
        <v>65.53079947575361</v>
      </c>
    </row>
    <row r="13" spans="1:35" ht="13.5">
      <c r="A13" s="1" t="s">
        <v>2</v>
      </c>
      <c r="B13">
        <v>3</v>
      </c>
      <c r="C13">
        <v>2</v>
      </c>
      <c r="D13">
        <v>1</v>
      </c>
      <c r="E13">
        <v>3</v>
      </c>
      <c r="F13">
        <v>1</v>
      </c>
      <c r="G13">
        <v>1</v>
      </c>
      <c r="H13">
        <v>1</v>
      </c>
      <c r="I13">
        <v>10</v>
      </c>
      <c r="J13">
        <v>7</v>
      </c>
      <c r="K13">
        <v>3</v>
      </c>
      <c r="M13" s="1" t="s">
        <v>2</v>
      </c>
      <c r="N13" s="3">
        <f t="shared" si="8"/>
        <v>283.8221381267739</v>
      </c>
      <c r="O13" s="3">
        <f t="shared" si="9"/>
        <v>183.8235294117647</v>
      </c>
      <c r="P13" s="3">
        <f t="shared" si="10"/>
        <v>89.76660682226212</v>
      </c>
      <c r="Q13" s="3">
        <f t="shared" si="11"/>
        <v>255.3191489361702</v>
      </c>
      <c r="R13" s="3">
        <f t="shared" si="12"/>
        <v>77.82101167315176</v>
      </c>
      <c r="S13" s="3">
        <f t="shared" si="13"/>
        <v>71.17437722419929</v>
      </c>
      <c r="T13" s="3">
        <f t="shared" si="14"/>
        <v>68.4931506849315</v>
      </c>
      <c r="U13" s="3">
        <f t="shared" si="15"/>
        <v>671.591672263264</v>
      </c>
      <c r="V13" s="3">
        <f t="shared" si="16"/>
        <v>458.7155963302753</v>
      </c>
      <c r="W13" s="3">
        <f t="shared" si="17"/>
        <v>191.0828025477707</v>
      </c>
      <c r="Y13" s="1" t="s">
        <v>2</v>
      </c>
      <c r="Z13" s="3">
        <f t="shared" si="18"/>
        <v>233.8228337692693</v>
      </c>
      <c r="AA13" s="3">
        <f t="shared" si="7"/>
        <v>185.80409145360022</v>
      </c>
      <c r="AB13" s="3">
        <f t="shared" si="7"/>
        <v>176.30309505673233</v>
      </c>
      <c r="AC13" s="3">
        <f t="shared" si="7"/>
        <v>140.9689224771947</v>
      </c>
      <c r="AD13" s="3">
        <f t="shared" si="7"/>
        <v>134.77151261117373</v>
      </c>
      <c r="AE13" s="3">
        <f t="shared" si="7"/>
        <v>72.49617986076085</v>
      </c>
      <c r="AF13" s="3">
        <f t="shared" si="7"/>
        <v>270.4197333907982</v>
      </c>
      <c r="AG13" s="3">
        <f t="shared" si="7"/>
        <v>399.6001397594902</v>
      </c>
      <c r="AH13" s="3">
        <f t="shared" si="7"/>
        <v>440.4633570471033</v>
      </c>
      <c r="AI13" s="3">
        <f t="shared" si="19"/>
        <v>324.899199439023</v>
      </c>
    </row>
    <row r="14" spans="1:35" ht="13.5">
      <c r="A14" s="1" t="s">
        <v>12</v>
      </c>
      <c r="B14">
        <v>1</v>
      </c>
      <c r="C14">
        <v>2</v>
      </c>
      <c r="D14">
        <v>0</v>
      </c>
      <c r="E14">
        <v>2</v>
      </c>
      <c r="F14">
        <v>4</v>
      </c>
      <c r="G14">
        <v>2</v>
      </c>
      <c r="H14">
        <v>2</v>
      </c>
      <c r="I14">
        <v>3</v>
      </c>
      <c r="J14">
        <v>1</v>
      </c>
      <c r="K14">
        <v>1</v>
      </c>
      <c r="M14" s="1" t="s">
        <v>12</v>
      </c>
      <c r="N14" s="3">
        <f t="shared" si="8"/>
        <v>94.6073793755913</v>
      </c>
      <c r="O14" s="3">
        <f t="shared" si="9"/>
        <v>183.8235294117647</v>
      </c>
      <c r="P14" s="3">
        <f t="shared" si="10"/>
        <v>0</v>
      </c>
      <c r="Q14" s="3">
        <f t="shared" si="11"/>
        <v>170.2127659574468</v>
      </c>
      <c r="R14" s="3">
        <f t="shared" si="12"/>
        <v>311.28404669260703</v>
      </c>
      <c r="S14" s="3">
        <f t="shared" si="13"/>
        <v>142.34875444839858</v>
      </c>
      <c r="T14" s="3">
        <f t="shared" si="14"/>
        <v>136.986301369863</v>
      </c>
      <c r="U14" s="3">
        <f t="shared" si="15"/>
        <v>201.47750167897917</v>
      </c>
      <c r="V14" s="3">
        <f t="shared" si="16"/>
        <v>65.53079947575361</v>
      </c>
      <c r="W14" s="3">
        <f t="shared" si="17"/>
        <v>63.69426751592356</v>
      </c>
      <c r="Y14" s="1" t="s">
        <v>12</v>
      </c>
      <c r="Z14" s="3">
        <f t="shared" si="18"/>
        <v>139.215454393678</v>
      </c>
      <c r="AA14" s="3">
        <f t="shared" si="7"/>
        <v>92.81030292911866</v>
      </c>
      <c r="AB14" s="3">
        <f t="shared" si="7"/>
        <v>118.01209845640385</v>
      </c>
      <c r="AC14" s="3">
        <f t="shared" si="7"/>
        <v>160.49893755001793</v>
      </c>
      <c r="AD14" s="3">
        <f t="shared" si="7"/>
        <v>207.9485223661508</v>
      </c>
      <c r="AE14" s="3">
        <f t="shared" si="7"/>
        <v>196.87303417028954</v>
      </c>
      <c r="AF14" s="3">
        <f t="shared" si="7"/>
        <v>160.27085249908023</v>
      </c>
      <c r="AG14" s="3">
        <f t="shared" si="7"/>
        <v>134.6648675081986</v>
      </c>
      <c r="AH14" s="3">
        <f t="shared" si="7"/>
        <v>110.23418955688544</v>
      </c>
      <c r="AI14" s="3">
        <f t="shared" si="19"/>
        <v>64.61253349583859</v>
      </c>
    </row>
    <row r="15" spans="1:35" ht="13.5">
      <c r="A15" s="1" t="s">
        <v>3</v>
      </c>
      <c r="B15">
        <v>0</v>
      </c>
      <c r="C15">
        <v>0</v>
      </c>
      <c r="D15">
        <v>2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2</v>
      </c>
      <c r="M15" s="1" t="s">
        <v>3</v>
      </c>
      <c r="N15" s="3">
        <f t="shared" si="8"/>
        <v>0</v>
      </c>
      <c r="O15" s="3">
        <f t="shared" si="9"/>
        <v>0</v>
      </c>
      <c r="P15" s="3">
        <f t="shared" si="10"/>
        <v>179.53321364452424</v>
      </c>
      <c r="Q15" s="3">
        <f t="shared" si="11"/>
        <v>85.1063829787234</v>
      </c>
      <c r="R15" s="3">
        <f t="shared" si="12"/>
        <v>77.82101167315176</v>
      </c>
      <c r="S15" s="3">
        <f t="shared" si="13"/>
        <v>0</v>
      </c>
      <c r="T15" s="3">
        <f t="shared" si="14"/>
        <v>0</v>
      </c>
      <c r="U15" s="3">
        <f t="shared" si="15"/>
        <v>0</v>
      </c>
      <c r="V15" s="3">
        <f t="shared" si="16"/>
        <v>0</v>
      </c>
      <c r="W15" s="3">
        <f t="shared" si="17"/>
        <v>127.38853503184713</v>
      </c>
      <c r="Y15" s="1" t="s">
        <v>3</v>
      </c>
      <c r="Z15" s="3">
        <f t="shared" si="18"/>
        <v>0</v>
      </c>
      <c r="AA15" s="3">
        <f t="shared" si="7"/>
        <v>59.844404548174744</v>
      </c>
      <c r="AB15" s="3">
        <f t="shared" si="7"/>
        <v>88.21319887441588</v>
      </c>
      <c r="AC15" s="3">
        <f t="shared" si="7"/>
        <v>114.1535360987998</v>
      </c>
      <c r="AD15" s="3">
        <f t="shared" si="7"/>
        <v>54.30913155062505</v>
      </c>
      <c r="AE15" s="3">
        <f t="shared" si="7"/>
        <v>25.94033722438392</v>
      </c>
      <c r="AF15" s="3">
        <f t="shared" si="7"/>
        <v>0</v>
      </c>
      <c r="AG15" s="3">
        <f t="shared" si="7"/>
        <v>0</v>
      </c>
      <c r="AH15" s="3">
        <f t="shared" si="7"/>
        <v>42.46284501061571</v>
      </c>
      <c r="AI15" s="3">
        <f t="shared" si="19"/>
        <v>63.69426751592356</v>
      </c>
    </row>
    <row r="16" spans="1:35" ht="13.5">
      <c r="A16" s="1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M16" s="1" t="s">
        <v>13</v>
      </c>
      <c r="N16" s="3">
        <f t="shared" si="8"/>
        <v>0</v>
      </c>
      <c r="O16" s="3">
        <f t="shared" si="9"/>
        <v>0</v>
      </c>
      <c r="P16" s="3">
        <f t="shared" si="10"/>
        <v>0</v>
      </c>
      <c r="Q16" s="3">
        <f t="shared" si="11"/>
        <v>0</v>
      </c>
      <c r="R16" s="3">
        <f t="shared" si="12"/>
        <v>0</v>
      </c>
      <c r="S16" s="3">
        <f t="shared" si="13"/>
        <v>0</v>
      </c>
      <c r="T16" s="3">
        <f t="shared" si="14"/>
        <v>0</v>
      </c>
      <c r="U16" s="3">
        <f t="shared" si="15"/>
        <v>0</v>
      </c>
      <c r="V16" s="3">
        <f t="shared" si="16"/>
        <v>0</v>
      </c>
      <c r="W16" s="3">
        <f t="shared" si="17"/>
        <v>0</v>
      </c>
      <c r="Y16" s="1" t="s">
        <v>13</v>
      </c>
      <c r="Z16" s="3">
        <f t="shared" si="18"/>
        <v>0</v>
      </c>
      <c r="AA16" s="3">
        <f t="shared" si="7"/>
        <v>0</v>
      </c>
      <c r="AB16" s="3">
        <f t="shared" si="7"/>
        <v>0</v>
      </c>
      <c r="AC16" s="3">
        <f t="shared" si="7"/>
        <v>0</v>
      </c>
      <c r="AD16" s="3">
        <f t="shared" si="7"/>
        <v>0</v>
      </c>
      <c r="AE16" s="3">
        <f t="shared" si="7"/>
        <v>0</v>
      </c>
      <c r="AF16" s="3">
        <f t="shared" si="7"/>
        <v>0</v>
      </c>
      <c r="AG16" s="3">
        <f t="shared" si="7"/>
        <v>0</v>
      </c>
      <c r="AH16" s="3">
        <f t="shared" si="7"/>
        <v>0</v>
      </c>
      <c r="AI16" s="3">
        <f t="shared" si="19"/>
        <v>0</v>
      </c>
    </row>
    <row r="17" spans="1:35" ht="13.5">
      <c r="A17" s="1" t="s">
        <v>22</v>
      </c>
      <c r="B17">
        <v>6</v>
      </c>
      <c r="C17">
        <v>8</v>
      </c>
      <c r="D17">
        <v>10</v>
      </c>
      <c r="E17">
        <v>10</v>
      </c>
      <c r="F17">
        <v>15</v>
      </c>
      <c r="G17">
        <v>14</v>
      </c>
      <c r="H17">
        <v>19</v>
      </c>
      <c r="I17">
        <v>21</v>
      </c>
      <c r="J17">
        <v>22</v>
      </c>
      <c r="K17">
        <v>8</v>
      </c>
      <c r="M17" t="s">
        <v>8</v>
      </c>
      <c r="N17" s="3">
        <f t="shared" si="8"/>
        <v>567.6442762535478</v>
      </c>
      <c r="O17" s="3">
        <f aca="true" t="shared" si="20" ref="O17:W17">(C17/C$18)*100000</f>
        <v>735.2941176470588</v>
      </c>
      <c r="P17" s="3">
        <f t="shared" si="20"/>
        <v>897.6660682226212</v>
      </c>
      <c r="Q17" s="3">
        <f t="shared" si="20"/>
        <v>851.0638297872341</v>
      </c>
      <c r="R17" s="3">
        <f t="shared" si="20"/>
        <v>1167.3151750972763</v>
      </c>
      <c r="S17" s="3">
        <f t="shared" si="20"/>
        <v>996.44128113879</v>
      </c>
      <c r="T17" s="3">
        <f t="shared" si="20"/>
        <v>1301.3698630136987</v>
      </c>
      <c r="U17" s="3">
        <f t="shared" si="20"/>
        <v>1410.3425117528543</v>
      </c>
      <c r="V17" s="3">
        <f t="shared" si="20"/>
        <v>1441.6775884665794</v>
      </c>
      <c r="W17" s="3">
        <f t="shared" si="20"/>
        <v>509.5541401273885</v>
      </c>
      <c r="Y17" t="s">
        <v>8</v>
      </c>
      <c r="Z17" s="3">
        <f t="shared" si="18"/>
        <v>651.4691969503033</v>
      </c>
      <c r="AA17" s="3">
        <f t="shared" si="7"/>
        <v>733.5348207077426</v>
      </c>
      <c r="AB17" s="3">
        <f t="shared" si="7"/>
        <v>828.0080052189714</v>
      </c>
      <c r="AC17" s="3">
        <f t="shared" si="7"/>
        <v>972.0150243690438</v>
      </c>
      <c r="AD17" s="3">
        <f t="shared" si="7"/>
        <v>1004.9400953411001</v>
      </c>
      <c r="AE17" s="3">
        <f t="shared" si="7"/>
        <v>1155.0421064165882</v>
      </c>
      <c r="AF17" s="3">
        <f t="shared" si="7"/>
        <v>1236.0512186351143</v>
      </c>
      <c r="AG17" s="3">
        <f t="shared" si="7"/>
        <v>1384.4633210777108</v>
      </c>
      <c r="AH17" s="3">
        <f t="shared" si="7"/>
        <v>1120.524746782274</v>
      </c>
      <c r="AI17" s="3">
        <f t="shared" si="19"/>
        <v>975.615864296984</v>
      </c>
    </row>
    <row r="18" spans="2:23" ht="12.75">
      <c r="B18">
        <f>Census_Pop_Ests!B3</f>
        <v>1057</v>
      </c>
      <c r="C18">
        <f>Census_Pop_Ests!C3</f>
        <v>1088</v>
      </c>
      <c r="D18">
        <f>Census_Pop_Ests!D3</f>
        <v>1114</v>
      </c>
      <c r="E18">
        <f>Census_Pop_Ests!E3</f>
        <v>1175</v>
      </c>
      <c r="F18">
        <f>Census_Pop_Ests!F3</f>
        <v>1285</v>
      </c>
      <c r="G18">
        <f>Census_Pop_Ests!G3</f>
        <v>1405</v>
      </c>
      <c r="H18">
        <f>Census_Pop_Ests!H3</f>
        <v>1460</v>
      </c>
      <c r="I18">
        <f>Census_Pop_Ests!I3</f>
        <v>1489</v>
      </c>
      <c r="J18">
        <f>Census_Pop_Ests!J3</f>
        <v>1526</v>
      </c>
      <c r="K18">
        <f>Census_Pop_Ests!K3</f>
        <v>1570</v>
      </c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35" ht="13.5">
      <c r="A19" s="1" t="s">
        <v>20</v>
      </c>
      <c r="M19" t="s">
        <v>5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5</v>
      </c>
      <c r="Z19" s="3">
        <f>N19</f>
        <v>1990</v>
      </c>
      <c r="AA19" s="3">
        <f aca="true" t="shared" si="21" ref="AA19:AH26">(N19+O19+P19)/3</f>
        <v>1991</v>
      </c>
      <c r="AB19" s="3">
        <f t="shared" si="21"/>
        <v>1992</v>
      </c>
      <c r="AC19" s="3">
        <f t="shared" si="21"/>
        <v>1993</v>
      </c>
      <c r="AD19" s="3">
        <f t="shared" si="21"/>
        <v>1994</v>
      </c>
      <c r="AE19" s="3">
        <f t="shared" si="21"/>
        <v>1995</v>
      </c>
      <c r="AF19" s="3">
        <f t="shared" si="21"/>
        <v>1996</v>
      </c>
      <c r="AG19" s="3">
        <f t="shared" si="21"/>
        <v>1997</v>
      </c>
      <c r="AH19" s="3">
        <f t="shared" si="21"/>
        <v>1998</v>
      </c>
      <c r="AI19" s="3">
        <f>W19</f>
        <v>1999</v>
      </c>
    </row>
    <row r="20" spans="1:35" ht="13.5">
      <c r="A20" s="1" t="s">
        <v>1</v>
      </c>
      <c r="B20">
        <v>1</v>
      </c>
      <c r="C20">
        <v>0</v>
      </c>
      <c r="D20">
        <v>0</v>
      </c>
      <c r="E20">
        <v>3</v>
      </c>
      <c r="F20">
        <v>3</v>
      </c>
      <c r="G20">
        <v>8</v>
      </c>
      <c r="H20">
        <v>0</v>
      </c>
      <c r="I20">
        <v>0</v>
      </c>
      <c r="J20">
        <v>2</v>
      </c>
      <c r="K20">
        <v>3</v>
      </c>
      <c r="M20" s="1" t="s">
        <v>1</v>
      </c>
      <c r="N20" s="3">
        <f aca="true" t="shared" si="22" ref="N20:N26">(B20/B$27)*100000</f>
        <v>18.086453246518357</v>
      </c>
      <c r="O20" s="3">
        <f aca="true" t="shared" si="23" ref="O20:W25">(C20/C$27)*100000</f>
        <v>0</v>
      </c>
      <c r="P20" s="3">
        <f t="shared" si="23"/>
        <v>0</v>
      </c>
      <c r="Q20" s="3">
        <f t="shared" si="23"/>
        <v>45.96996628869139</v>
      </c>
      <c r="R20" s="3">
        <f t="shared" si="23"/>
        <v>42.704626334519574</v>
      </c>
      <c r="S20" s="3">
        <f t="shared" si="23"/>
        <v>106.76631522754572</v>
      </c>
      <c r="T20" s="3">
        <f t="shared" si="23"/>
        <v>0</v>
      </c>
      <c r="U20" s="3">
        <f t="shared" si="23"/>
        <v>0</v>
      </c>
      <c r="V20" s="3">
        <f t="shared" si="23"/>
        <v>22.32392008036611</v>
      </c>
      <c r="W20" s="3">
        <f t="shared" si="23"/>
        <v>31.565656565656568</v>
      </c>
      <c r="Y20" s="1" t="s">
        <v>1</v>
      </c>
      <c r="Z20" s="3">
        <f aca="true" t="shared" si="24" ref="Z20:Z26">(N20+O20)/2</f>
        <v>9.043226623259178</v>
      </c>
      <c r="AA20" s="3">
        <f t="shared" si="21"/>
        <v>6.028817748839452</v>
      </c>
      <c r="AB20" s="3">
        <f t="shared" si="21"/>
        <v>15.323322096230463</v>
      </c>
      <c r="AC20" s="3">
        <f t="shared" si="21"/>
        <v>29.558197541070324</v>
      </c>
      <c r="AD20" s="3">
        <f t="shared" si="21"/>
        <v>65.14696928358556</v>
      </c>
      <c r="AE20" s="3">
        <f t="shared" si="21"/>
        <v>49.8236471873551</v>
      </c>
      <c r="AF20" s="3">
        <f t="shared" si="21"/>
        <v>35.58877174251524</v>
      </c>
      <c r="AG20" s="3">
        <f t="shared" si="21"/>
        <v>7.44130669345537</v>
      </c>
      <c r="AH20" s="3">
        <f t="shared" si="21"/>
        <v>17.963192215340893</v>
      </c>
      <c r="AI20" s="3">
        <f aca="true" t="shared" si="25" ref="AI20:AI26">(W20+V20)/2</f>
        <v>26.944788323011338</v>
      </c>
    </row>
    <row r="21" spans="1:35" ht="13.5">
      <c r="A21" s="1" t="s">
        <v>11</v>
      </c>
      <c r="B21">
        <v>1</v>
      </c>
      <c r="C21">
        <v>1</v>
      </c>
      <c r="D21">
        <v>1</v>
      </c>
      <c r="E21">
        <v>2</v>
      </c>
      <c r="F21">
        <v>1</v>
      </c>
      <c r="G21">
        <v>0</v>
      </c>
      <c r="H21">
        <v>2</v>
      </c>
      <c r="I21">
        <v>1</v>
      </c>
      <c r="J21">
        <v>0</v>
      </c>
      <c r="K21">
        <v>2</v>
      </c>
      <c r="M21" s="1" t="s">
        <v>11</v>
      </c>
      <c r="N21" s="3">
        <f t="shared" si="22"/>
        <v>18.086453246518357</v>
      </c>
      <c r="O21" s="3">
        <f t="shared" si="23"/>
        <v>17.123287671232877</v>
      </c>
      <c r="P21" s="3">
        <f t="shared" si="23"/>
        <v>16.270745200130165</v>
      </c>
      <c r="Q21" s="3">
        <f t="shared" si="23"/>
        <v>30.646644192460926</v>
      </c>
      <c r="R21" s="3">
        <f t="shared" si="23"/>
        <v>14.234875444839856</v>
      </c>
      <c r="S21" s="3">
        <f t="shared" si="23"/>
        <v>0</v>
      </c>
      <c r="T21" s="3">
        <f t="shared" si="23"/>
        <v>25.211143325349802</v>
      </c>
      <c r="U21" s="3">
        <f t="shared" si="23"/>
        <v>11.849745230477545</v>
      </c>
      <c r="V21" s="3">
        <f t="shared" si="23"/>
        <v>0</v>
      </c>
      <c r="W21" s="3">
        <f t="shared" si="23"/>
        <v>21.04377104377104</v>
      </c>
      <c r="Y21" s="1" t="s">
        <v>11</v>
      </c>
      <c r="Z21" s="3">
        <f t="shared" si="24"/>
        <v>17.604870458875617</v>
      </c>
      <c r="AA21" s="3">
        <f t="shared" si="21"/>
        <v>17.160162039293798</v>
      </c>
      <c r="AB21" s="3">
        <f t="shared" si="21"/>
        <v>21.346892354607988</v>
      </c>
      <c r="AC21" s="3">
        <f t="shared" si="21"/>
        <v>20.38408827914365</v>
      </c>
      <c r="AD21" s="3">
        <f t="shared" si="21"/>
        <v>14.960506545766927</v>
      </c>
      <c r="AE21" s="3">
        <f t="shared" si="21"/>
        <v>13.148672923396553</v>
      </c>
      <c r="AF21" s="3">
        <f t="shared" si="21"/>
        <v>12.353629518609116</v>
      </c>
      <c r="AG21" s="3">
        <f t="shared" si="21"/>
        <v>12.353629518609116</v>
      </c>
      <c r="AH21" s="3">
        <f t="shared" si="21"/>
        <v>10.964505424749527</v>
      </c>
      <c r="AI21" s="3">
        <f t="shared" si="25"/>
        <v>10.52188552188552</v>
      </c>
    </row>
    <row r="22" spans="1:35" ht="13.5">
      <c r="A22" s="1" t="s">
        <v>2</v>
      </c>
      <c r="B22">
        <v>3</v>
      </c>
      <c r="C22">
        <v>3</v>
      </c>
      <c r="D22">
        <v>1</v>
      </c>
      <c r="E22">
        <v>3</v>
      </c>
      <c r="F22">
        <v>3</v>
      </c>
      <c r="G22">
        <v>1</v>
      </c>
      <c r="H22">
        <v>2</v>
      </c>
      <c r="I22">
        <v>1</v>
      </c>
      <c r="J22">
        <v>2</v>
      </c>
      <c r="K22">
        <v>5</v>
      </c>
      <c r="M22" s="1" t="s">
        <v>2</v>
      </c>
      <c r="N22" s="3">
        <f t="shared" si="22"/>
        <v>54.25935973955507</v>
      </c>
      <c r="O22" s="3">
        <f t="shared" si="23"/>
        <v>51.36986301369863</v>
      </c>
      <c r="P22" s="3">
        <f t="shared" si="23"/>
        <v>16.270745200130165</v>
      </c>
      <c r="Q22" s="3">
        <f t="shared" si="23"/>
        <v>45.96996628869139</v>
      </c>
      <c r="R22" s="3">
        <f t="shared" si="23"/>
        <v>42.704626334519574</v>
      </c>
      <c r="S22" s="3">
        <f t="shared" si="23"/>
        <v>13.345789403443215</v>
      </c>
      <c r="T22" s="3">
        <f t="shared" si="23"/>
        <v>25.211143325349802</v>
      </c>
      <c r="U22" s="3">
        <f t="shared" si="23"/>
        <v>11.849745230477545</v>
      </c>
      <c r="V22" s="3">
        <f t="shared" si="23"/>
        <v>22.32392008036611</v>
      </c>
      <c r="W22" s="3">
        <f t="shared" si="23"/>
        <v>52.609427609427605</v>
      </c>
      <c r="Y22" s="1" t="s">
        <v>2</v>
      </c>
      <c r="Z22" s="3">
        <f t="shared" si="24"/>
        <v>52.81461137662685</v>
      </c>
      <c r="AA22" s="3">
        <f t="shared" si="21"/>
        <v>40.633322651127955</v>
      </c>
      <c r="AB22" s="3">
        <f t="shared" si="21"/>
        <v>37.87019150084006</v>
      </c>
      <c r="AC22" s="3">
        <f t="shared" si="21"/>
        <v>34.98177927444704</v>
      </c>
      <c r="AD22" s="3">
        <f t="shared" si="21"/>
        <v>34.00679400888473</v>
      </c>
      <c r="AE22" s="3">
        <f t="shared" si="21"/>
        <v>27.08718635443753</v>
      </c>
      <c r="AF22" s="3">
        <f t="shared" si="21"/>
        <v>16.80222598642352</v>
      </c>
      <c r="AG22" s="3">
        <f t="shared" si="21"/>
        <v>19.794936212064485</v>
      </c>
      <c r="AH22" s="3">
        <f t="shared" si="21"/>
        <v>28.927697640090418</v>
      </c>
      <c r="AI22" s="3">
        <f t="shared" si="25"/>
        <v>37.46667384489686</v>
      </c>
    </row>
    <row r="23" spans="1:35" ht="13.5">
      <c r="A23" s="1" t="s">
        <v>12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1</v>
      </c>
      <c r="K23">
        <v>2</v>
      </c>
      <c r="M23" s="1" t="s">
        <v>12</v>
      </c>
      <c r="N23" s="3">
        <f t="shared" si="22"/>
        <v>18.086453246518357</v>
      </c>
      <c r="O23" s="3">
        <f t="shared" si="23"/>
        <v>0</v>
      </c>
      <c r="P23" s="3">
        <f t="shared" si="23"/>
        <v>0</v>
      </c>
      <c r="Q23" s="3">
        <f t="shared" si="23"/>
        <v>0</v>
      </c>
      <c r="R23" s="3">
        <f t="shared" si="23"/>
        <v>0</v>
      </c>
      <c r="S23" s="3">
        <f t="shared" si="23"/>
        <v>0</v>
      </c>
      <c r="T23" s="3">
        <f t="shared" si="23"/>
        <v>0</v>
      </c>
      <c r="U23" s="3">
        <f t="shared" si="23"/>
        <v>11.849745230477545</v>
      </c>
      <c r="V23" s="3">
        <f t="shared" si="23"/>
        <v>11.161960040183056</v>
      </c>
      <c r="W23" s="3">
        <f t="shared" si="23"/>
        <v>21.04377104377104</v>
      </c>
      <c r="Y23" s="1" t="s">
        <v>12</v>
      </c>
      <c r="Z23" s="3">
        <f t="shared" si="24"/>
        <v>9.043226623259178</v>
      </c>
      <c r="AA23" s="3">
        <f t="shared" si="21"/>
        <v>6.028817748839452</v>
      </c>
      <c r="AB23" s="3">
        <f t="shared" si="21"/>
        <v>0</v>
      </c>
      <c r="AC23" s="3">
        <f t="shared" si="21"/>
        <v>0</v>
      </c>
      <c r="AD23" s="3">
        <f t="shared" si="21"/>
        <v>0</v>
      </c>
      <c r="AE23" s="3">
        <f t="shared" si="21"/>
        <v>0</v>
      </c>
      <c r="AF23" s="3">
        <f t="shared" si="21"/>
        <v>3.949915076825848</v>
      </c>
      <c r="AG23" s="3">
        <f t="shared" si="21"/>
        <v>7.670568423553533</v>
      </c>
      <c r="AH23" s="3">
        <f t="shared" si="21"/>
        <v>14.685158771477214</v>
      </c>
      <c r="AI23" s="3">
        <f t="shared" si="25"/>
        <v>16.10286554197705</v>
      </c>
    </row>
    <row r="24" spans="1:35" ht="13.5">
      <c r="A24" s="1" t="s">
        <v>3</v>
      </c>
      <c r="B24">
        <v>0</v>
      </c>
      <c r="C24">
        <v>1</v>
      </c>
      <c r="D24">
        <v>0</v>
      </c>
      <c r="E24">
        <v>0</v>
      </c>
      <c r="F24">
        <v>0</v>
      </c>
      <c r="G24">
        <v>2</v>
      </c>
      <c r="H24">
        <v>1</v>
      </c>
      <c r="I24">
        <v>0</v>
      </c>
      <c r="J24">
        <v>2</v>
      </c>
      <c r="K24">
        <v>0</v>
      </c>
      <c r="M24" s="1" t="s">
        <v>3</v>
      </c>
      <c r="N24" s="3">
        <f t="shared" si="22"/>
        <v>0</v>
      </c>
      <c r="O24" s="3">
        <f t="shared" si="23"/>
        <v>17.123287671232877</v>
      </c>
      <c r="P24" s="3">
        <f t="shared" si="23"/>
        <v>0</v>
      </c>
      <c r="Q24" s="3">
        <f t="shared" si="23"/>
        <v>0</v>
      </c>
      <c r="R24" s="3">
        <f t="shared" si="23"/>
        <v>0</v>
      </c>
      <c r="S24" s="3">
        <f t="shared" si="23"/>
        <v>26.69157880688643</v>
      </c>
      <c r="T24" s="3">
        <f t="shared" si="23"/>
        <v>12.605571662674901</v>
      </c>
      <c r="U24" s="3">
        <f t="shared" si="23"/>
        <v>0</v>
      </c>
      <c r="V24" s="3">
        <f t="shared" si="23"/>
        <v>22.32392008036611</v>
      </c>
      <c r="W24" s="3">
        <f t="shared" si="23"/>
        <v>0</v>
      </c>
      <c r="Y24" s="1" t="s">
        <v>3</v>
      </c>
      <c r="Z24" s="3">
        <f t="shared" si="24"/>
        <v>8.561643835616438</v>
      </c>
      <c r="AA24" s="3">
        <f t="shared" si="21"/>
        <v>5.707762557077626</v>
      </c>
      <c r="AB24" s="3">
        <f t="shared" si="21"/>
        <v>5.707762557077626</v>
      </c>
      <c r="AC24" s="3">
        <f t="shared" si="21"/>
        <v>0</v>
      </c>
      <c r="AD24" s="3">
        <f t="shared" si="21"/>
        <v>8.89719293562881</v>
      </c>
      <c r="AE24" s="3">
        <f t="shared" si="21"/>
        <v>13.099050156520443</v>
      </c>
      <c r="AF24" s="3">
        <f t="shared" si="21"/>
        <v>13.099050156520443</v>
      </c>
      <c r="AG24" s="3">
        <f t="shared" si="21"/>
        <v>11.643163914347005</v>
      </c>
      <c r="AH24" s="3">
        <f t="shared" si="21"/>
        <v>7.44130669345537</v>
      </c>
      <c r="AI24" s="3">
        <f t="shared" si="25"/>
        <v>11.161960040183056</v>
      </c>
    </row>
    <row r="25" spans="1:35" ht="13.5">
      <c r="A25" s="1" t="s">
        <v>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M25" s="1" t="s">
        <v>13</v>
      </c>
      <c r="N25" s="3">
        <f t="shared" si="22"/>
        <v>0</v>
      </c>
      <c r="O25" s="3">
        <f t="shared" si="23"/>
        <v>0</v>
      </c>
      <c r="P25" s="3">
        <f t="shared" si="23"/>
        <v>0</v>
      </c>
      <c r="Q25" s="3">
        <f t="shared" si="23"/>
        <v>0</v>
      </c>
      <c r="R25" s="3">
        <f t="shared" si="23"/>
        <v>0</v>
      </c>
      <c r="S25" s="3">
        <f t="shared" si="23"/>
        <v>0</v>
      </c>
      <c r="T25" s="3">
        <f t="shared" si="23"/>
        <v>0</v>
      </c>
      <c r="U25" s="3">
        <f t="shared" si="23"/>
        <v>11.849745230477545</v>
      </c>
      <c r="V25" s="3">
        <f t="shared" si="23"/>
        <v>0</v>
      </c>
      <c r="W25" s="3">
        <f t="shared" si="23"/>
        <v>0</v>
      </c>
      <c r="Y25" s="1" t="s">
        <v>13</v>
      </c>
      <c r="Z25" s="3">
        <f t="shared" si="24"/>
        <v>0</v>
      </c>
      <c r="AA25" s="3">
        <f t="shared" si="21"/>
        <v>0</v>
      </c>
      <c r="AB25" s="3">
        <f t="shared" si="21"/>
        <v>0</v>
      </c>
      <c r="AC25" s="3">
        <f t="shared" si="21"/>
        <v>0</v>
      </c>
      <c r="AD25" s="3">
        <f t="shared" si="21"/>
        <v>0</v>
      </c>
      <c r="AE25" s="3">
        <f t="shared" si="21"/>
        <v>0</v>
      </c>
      <c r="AF25" s="3">
        <f t="shared" si="21"/>
        <v>3.949915076825848</v>
      </c>
      <c r="AG25" s="3">
        <f t="shared" si="21"/>
        <v>3.949915076825848</v>
      </c>
      <c r="AH25" s="3">
        <f t="shared" si="21"/>
        <v>3.949915076825848</v>
      </c>
      <c r="AI25" s="3">
        <f t="shared" si="25"/>
        <v>0</v>
      </c>
    </row>
    <row r="26" spans="1:35" ht="13.5">
      <c r="A26" s="1" t="s">
        <v>22</v>
      </c>
      <c r="B26">
        <v>6</v>
      </c>
      <c r="C26">
        <v>5</v>
      </c>
      <c r="D26">
        <v>2</v>
      </c>
      <c r="E26">
        <v>8</v>
      </c>
      <c r="F26">
        <v>7</v>
      </c>
      <c r="G26">
        <v>11</v>
      </c>
      <c r="H26">
        <v>5</v>
      </c>
      <c r="I26">
        <v>4</v>
      </c>
      <c r="J26">
        <v>7</v>
      </c>
      <c r="K26">
        <v>12</v>
      </c>
      <c r="M26" t="s">
        <v>9</v>
      </c>
      <c r="N26" s="3">
        <f t="shared" si="22"/>
        <v>108.51871947911015</v>
      </c>
      <c r="O26" s="3">
        <f aca="true" t="shared" si="26" ref="O26:W26">(C26/C$27)*100000</f>
        <v>85.61643835616438</v>
      </c>
      <c r="P26" s="3">
        <f t="shared" si="26"/>
        <v>32.54149040026033</v>
      </c>
      <c r="Q26" s="3">
        <f t="shared" si="26"/>
        <v>122.5865767698437</v>
      </c>
      <c r="R26" s="3">
        <f t="shared" si="26"/>
        <v>99.644128113879</v>
      </c>
      <c r="S26" s="3">
        <f t="shared" si="26"/>
        <v>146.80368343787535</v>
      </c>
      <c r="T26" s="3">
        <f t="shared" si="26"/>
        <v>63.027858313374516</v>
      </c>
      <c r="U26" s="3">
        <f t="shared" si="26"/>
        <v>47.39898092191018</v>
      </c>
      <c r="V26" s="3">
        <f t="shared" si="26"/>
        <v>78.1337202812814</v>
      </c>
      <c r="W26" s="3">
        <f t="shared" si="26"/>
        <v>126.26262626262627</v>
      </c>
      <c r="Y26" t="s">
        <v>9</v>
      </c>
      <c r="Z26" s="3">
        <f t="shared" si="24"/>
        <v>97.06757891763726</v>
      </c>
      <c r="AA26" s="3">
        <f t="shared" si="21"/>
        <v>75.55888274517828</v>
      </c>
      <c r="AB26" s="3">
        <f t="shared" si="21"/>
        <v>80.24816850875614</v>
      </c>
      <c r="AC26" s="3">
        <f t="shared" si="21"/>
        <v>84.924065094661</v>
      </c>
      <c r="AD26" s="3">
        <f t="shared" si="21"/>
        <v>123.01146277386601</v>
      </c>
      <c r="AE26" s="3">
        <f t="shared" si="21"/>
        <v>103.15855662170962</v>
      </c>
      <c r="AF26" s="3">
        <f t="shared" si="21"/>
        <v>85.74350755772002</v>
      </c>
      <c r="AG26" s="3">
        <f t="shared" si="21"/>
        <v>62.85351983885536</v>
      </c>
      <c r="AH26" s="3">
        <f t="shared" si="21"/>
        <v>83.93177582193928</v>
      </c>
      <c r="AI26" s="3">
        <f t="shared" si="25"/>
        <v>102.19817327195383</v>
      </c>
    </row>
    <row r="27" spans="2:23" ht="12.75">
      <c r="B27">
        <f>Census_Pop_Ests!B4</f>
        <v>5529</v>
      </c>
      <c r="C27">
        <f>Census_Pop_Ests!C4</f>
        <v>5840</v>
      </c>
      <c r="D27">
        <f>Census_Pop_Ests!D4</f>
        <v>6146</v>
      </c>
      <c r="E27">
        <f>Census_Pop_Ests!E4</f>
        <v>6526</v>
      </c>
      <c r="F27">
        <f>Census_Pop_Ests!F4</f>
        <v>7025</v>
      </c>
      <c r="G27">
        <f>Census_Pop_Ests!G4</f>
        <v>7493</v>
      </c>
      <c r="H27">
        <f>Census_Pop_Ests!H4</f>
        <v>7933</v>
      </c>
      <c r="I27">
        <f>Census_Pop_Ests!I4</f>
        <v>8439</v>
      </c>
      <c r="J27">
        <f>Census_Pop_Ests!J4</f>
        <v>8959</v>
      </c>
      <c r="K27">
        <f>Census_Pop_Ests!K4</f>
        <v>9504</v>
      </c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35" ht="13.5">
      <c r="A28" s="1" t="s">
        <v>21</v>
      </c>
      <c r="M28" t="s">
        <v>6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6</v>
      </c>
      <c r="Z28" s="3">
        <f>N28</f>
        <v>1990</v>
      </c>
      <c r="AA28" s="3">
        <f aca="true" t="shared" si="27" ref="AA28:AH35">(N28+O28+P28)/3</f>
        <v>1991</v>
      </c>
      <c r="AB28" s="3">
        <f t="shared" si="27"/>
        <v>1992</v>
      </c>
      <c r="AC28" s="3">
        <f t="shared" si="27"/>
        <v>1993</v>
      </c>
      <c r="AD28" s="3">
        <f t="shared" si="27"/>
        <v>1994</v>
      </c>
      <c r="AE28" s="3">
        <f t="shared" si="27"/>
        <v>1995</v>
      </c>
      <c r="AF28" s="3">
        <f t="shared" si="27"/>
        <v>1996</v>
      </c>
      <c r="AG28" s="3">
        <f t="shared" si="27"/>
        <v>1997</v>
      </c>
      <c r="AH28" s="3">
        <f t="shared" si="27"/>
        <v>1998</v>
      </c>
      <c r="AI28" s="3">
        <f>W28</f>
        <v>1999</v>
      </c>
    </row>
    <row r="29" spans="1:35" ht="13.5">
      <c r="A29" s="1" t="s">
        <v>1</v>
      </c>
      <c r="B29">
        <v>0</v>
      </c>
      <c r="C29">
        <v>0</v>
      </c>
      <c r="D29">
        <v>0</v>
      </c>
      <c r="E29">
        <v>0</v>
      </c>
      <c r="F29">
        <v>0</v>
      </c>
      <c r="G29">
        <v>2</v>
      </c>
      <c r="H29">
        <v>1</v>
      </c>
      <c r="I29">
        <v>1</v>
      </c>
      <c r="J29">
        <v>1</v>
      </c>
      <c r="K29">
        <v>0</v>
      </c>
      <c r="M29" s="1" t="s">
        <v>1</v>
      </c>
      <c r="N29" s="3">
        <f aca="true" t="shared" si="28" ref="N29:N35">(B29/B$36)*100000</f>
        <v>0</v>
      </c>
      <c r="O29" s="3">
        <f aca="true" t="shared" si="29" ref="O29:S34">(C29/C$36)*100000</f>
        <v>0</v>
      </c>
      <c r="P29" s="3">
        <f t="shared" si="29"/>
        <v>0</v>
      </c>
      <c r="Q29" s="3">
        <f t="shared" si="29"/>
        <v>0</v>
      </c>
      <c r="R29" s="3">
        <f t="shared" si="29"/>
        <v>0</v>
      </c>
      <c r="S29" s="3">
        <f t="shared" si="29"/>
        <v>43.72540445999125</v>
      </c>
      <c r="T29" s="3">
        <f aca="true" t="shared" si="30" ref="T29:T35">(H29/H$36)*100000</f>
        <v>20.79002079002079</v>
      </c>
      <c r="U29" s="3">
        <f aca="true" t="shared" si="31" ref="U29:U34">(I29/I$36)*100000</f>
        <v>19.654088050314467</v>
      </c>
      <c r="V29" s="3">
        <f aca="true" t="shared" si="32" ref="V29:V35">(J29/J$36)*100000</f>
        <v>18.846588767433094</v>
      </c>
      <c r="W29" s="3">
        <f aca="true" t="shared" si="33" ref="W29:W34">(K29/K$36)*100000</f>
        <v>0</v>
      </c>
      <c r="Y29" s="1" t="s">
        <v>1</v>
      </c>
      <c r="Z29" s="3">
        <f aca="true" t="shared" si="34" ref="Z29:Z35">(N29+O29)/2</f>
        <v>0</v>
      </c>
      <c r="AA29" s="3">
        <f t="shared" si="27"/>
        <v>0</v>
      </c>
      <c r="AB29" s="3">
        <f t="shared" si="27"/>
        <v>0</v>
      </c>
      <c r="AC29" s="3">
        <f t="shared" si="27"/>
        <v>0</v>
      </c>
      <c r="AD29" s="3">
        <f t="shared" si="27"/>
        <v>14.575134819997084</v>
      </c>
      <c r="AE29" s="3">
        <f t="shared" si="27"/>
        <v>21.505141750004015</v>
      </c>
      <c r="AF29" s="3">
        <f t="shared" si="27"/>
        <v>28.05650443344217</v>
      </c>
      <c r="AG29" s="3">
        <f t="shared" si="27"/>
        <v>19.763565869256116</v>
      </c>
      <c r="AH29" s="3">
        <f t="shared" si="27"/>
        <v>12.833558939249187</v>
      </c>
      <c r="AI29" s="3">
        <f aca="true" t="shared" si="35" ref="AI29:AI35">(W29+V29)/2</f>
        <v>9.423294383716547</v>
      </c>
    </row>
    <row r="30" spans="1:35" ht="13.5">
      <c r="A30" s="1" t="s">
        <v>11</v>
      </c>
      <c r="B30">
        <v>1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M30" s="1" t="s">
        <v>11</v>
      </c>
      <c r="N30" s="3">
        <f t="shared" si="28"/>
        <v>29.638411381149968</v>
      </c>
      <c r="O30" s="3">
        <f t="shared" si="29"/>
        <v>0</v>
      </c>
      <c r="P30" s="3">
        <f t="shared" si="29"/>
        <v>26.246719160104988</v>
      </c>
      <c r="Q30" s="3">
        <f t="shared" si="29"/>
        <v>0</v>
      </c>
      <c r="R30" s="3">
        <f t="shared" si="29"/>
        <v>0</v>
      </c>
      <c r="S30" s="3">
        <f t="shared" si="29"/>
        <v>0</v>
      </c>
      <c r="T30" s="3">
        <f t="shared" si="30"/>
        <v>0</v>
      </c>
      <c r="U30" s="3">
        <f t="shared" si="31"/>
        <v>0</v>
      </c>
      <c r="V30" s="3">
        <f t="shared" si="32"/>
        <v>0</v>
      </c>
      <c r="W30" s="3">
        <f t="shared" si="33"/>
        <v>0</v>
      </c>
      <c r="Y30" s="1" t="s">
        <v>11</v>
      </c>
      <c r="Z30" s="3">
        <f t="shared" si="34"/>
        <v>14.819205690574984</v>
      </c>
      <c r="AA30" s="3">
        <f t="shared" si="27"/>
        <v>18.628376847084983</v>
      </c>
      <c r="AB30" s="3">
        <f t="shared" si="27"/>
        <v>8.748906386701663</v>
      </c>
      <c r="AC30" s="3">
        <f t="shared" si="27"/>
        <v>8.748906386701663</v>
      </c>
      <c r="AD30" s="3">
        <f t="shared" si="27"/>
        <v>0</v>
      </c>
      <c r="AE30" s="3">
        <f t="shared" si="27"/>
        <v>0</v>
      </c>
      <c r="AF30" s="3">
        <f t="shared" si="27"/>
        <v>0</v>
      </c>
      <c r="AG30" s="3">
        <f t="shared" si="27"/>
        <v>0</v>
      </c>
      <c r="AH30" s="3">
        <f t="shared" si="27"/>
        <v>0</v>
      </c>
      <c r="AI30" s="3">
        <f t="shared" si="35"/>
        <v>0</v>
      </c>
    </row>
    <row r="31" spans="1:35" ht="13.5">
      <c r="A31" s="1" t="s">
        <v>2</v>
      </c>
      <c r="B31">
        <v>0</v>
      </c>
      <c r="C31">
        <v>0</v>
      </c>
      <c r="D31">
        <v>0</v>
      </c>
      <c r="E31">
        <v>1</v>
      </c>
      <c r="F31">
        <v>1</v>
      </c>
      <c r="G31">
        <v>0</v>
      </c>
      <c r="H31">
        <v>0</v>
      </c>
      <c r="I31">
        <v>0</v>
      </c>
      <c r="J31">
        <v>1</v>
      </c>
      <c r="K31">
        <v>0</v>
      </c>
      <c r="M31" s="1" t="s">
        <v>2</v>
      </c>
      <c r="N31" s="3">
        <f t="shared" si="28"/>
        <v>0</v>
      </c>
      <c r="O31" s="3">
        <f t="shared" si="29"/>
        <v>0</v>
      </c>
      <c r="P31" s="3">
        <f t="shared" si="29"/>
        <v>0</v>
      </c>
      <c r="Q31" s="3">
        <f t="shared" si="29"/>
        <v>24.606299212598426</v>
      </c>
      <c r="R31" s="3">
        <f t="shared" si="29"/>
        <v>23.11604253351826</v>
      </c>
      <c r="S31" s="3">
        <f t="shared" si="29"/>
        <v>0</v>
      </c>
      <c r="T31" s="3">
        <f t="shared" si="30"/>
        <v>0</v>
      </c>
      <c r="U31" s="3">
        <f t="shared" si="31"/>
        <v>0</v>
      </c>
      <c r="V31" s="3">
        <f t="shared" si="32"/>
        <v>18.846588767433094</v>
      </c>
      <c r="W31" s="3">
        <f t="shared" si="33"/>
        <v>0</v>
      </c>
      <c r="Y31" s="1" t="s">
        <v>2</v>
      </c>
      <c r="Z31" s="3">
        <f t="shared" si="34"/>
        <v>0</v>
      </c>
      <c r="AA31" s="3">
        <f t="shared" si="27"/>
        <v>0</v>
      </c>
      <c r="AB31" s="3">
        <f t="shared" si="27"/>
        <v>8.202099737532809</v>
      </c>
      <c r="AC31" s="3">
        <f t="shared" si="27"/>
        <v>15.90744724870556</v>
      </c>
      <c r="AD31" s="3">
        <f t="shared" si="27"/>
        <v>15.90744724870556</v>
      </c>
      <c r="AE31" s="3">
        <f t="shared" si="27"/>
        <v>7.705347511172754</v>
      </c>
      <c r="AF31" s="3">
        <f t="shared" si="27"/>
        <v>0</v>
      </c>
      <c r="AG31" s="3">
        <f t="shared" si="27"/>
        <v>6.282196255811031</v>
      </c>
      <c r="AH31" s="3">
        <f t="shared" si="27"/>
        <v>6.282196255811031</v>
      </c>
      <c r="AI31" s="3">
        <f t="shared" si="35"/>
        <v>9.423294383716547</v>
      </c>
    </row>
    <row r="32" spans="1:35" ht="13.5">
      <c r="A32" s="1" t="s">
        <v>12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1</v>
      </c>
      <c r="K32">
        <v>1</v>
      </c>
      <c r="M32" s="1" t="s">
        <v>12</v>
      </c>
      <c r="N32" s="3">
        <f t="shared" si="28"/>
        <v>0</v>
      </c>
      <c r="O32" s="3">
        <f t="shared" si="29"/>
        <v>0</v>
      </c>
      <c r="P32" s="3">
        <f t="shared" si="29"/>
        <v>0</v>
      </c>
      <c r="Q32" s="3">
        <f t="shared" si="29"/>
        <v>24.606299212598426</v>
      </c>
      <c r="R32" s="3">
        <f t="shared" si="29"/>
        <v>0</v>
      </c>
      <c r="S32" s="3">
        <f t="shared" si="29"/>
        <v>0</v>
      </c>
      <c r="T32" s="3">
        <f t="shared" si="30"/>
        <v>0</v>
      </c>
      <c r="U32" s="3">
        <f t="shared" si="31"/>
        <v>0</v>
      </c>
      <c r="V32" s="3">
        <f t="shared" si="32"/>
        <v>18.846588767433094</v>
      </c>
      <c r="W32" s="3">
        <f t="shared" si="33"/>
        <v>17.84121320249777</v>
      </c>
      <c r="Y32" s="1" t="s">
        <v>12</v>
      </c>
      <c r="Z32" s="3">
        <f t="shared" si="34"/>
        <v>0</v>
      </c>
      <c r="AA32" s="3">
        <f t="shared" si="27"/>
        <v>0</v>
      </c>
      <c r="AB32" s="3">
        <f t="shared" si="27"/>
        <v>8.202099737532809</v>
      </c>
      <c r="AC32" s="3">
        <f t="shared" si="27"/>
        <v>8.202099737532809</v>
      </c>
      <c r="AD32" s="3">
        <f t="shared" si="27"/>
        <v>8.202099737532809</v>
      </c>
      <c r="AE32" s="3">
        <f t="shared" si="27"/>
        <v>0</v>
      </c>
      <c r="AF32" s="3">
        <f t="shared" si="27"/>
        <v>0</v>
      </c>
      <c r="AG32" s="3">
        <f t="shared" si="27"/>
        <v>6.282196255811031</v>
      </c>
      <c r="AH32" s="3">
        <f t="shared" si="27"/>
        <v>12.229267323310287</v>
      </c>
      <c r="AI32" s="3">
        <f t="shared" si="35"/>
        <v>18.34390098496543</v>
      </c>
    </row>
    <row r="33" spans="1:35" ht="13.5">
      <c r="A33" s="1" t="s">
        <v>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M33" s="1" t="s">
        <v>3</v>
      </c>
      <c r="N33" s="3">
        <f t="shared" si="28"/>
        <v>0</v>
      </c>
      <c r="O33" s="3">
        <f t="shared" si="29"/>
        <v>0</v>
      </c>
      <c r="P33" s="3">
        <f t="shared" si="29"/>
        <v>0</v>
      </c>
      <c r="Q33" s="3">
        <f t="shared" si="29"/>
        <v>0</v>
      </c>
      <c r="R33" s="3">
        <f t="shared" si="29"/>
        <v>0</v>
      </c>
      <c r="S33" s="3">
        <f t="shared" si="29"/>
        <v>0</v>
      </c>
      <c r="T33" s="3">
        <f t="shared" si="30"/>
        <v>0</v>
      </c>
      <c r="U33" s="3">
        <f t="shared" si="31"/>
        <v>0</v>
      </c>
      <c r="V33" s="3">
        <f t="shared" si="32"/>
        <v>18.846588767433094</v>
      </c>
      <c r="W33" s="3">
        <f t="shared" si="33"/>
        <v>0</v>
      </c>
      <c r="Y33" s="1" t="s">
        <v>3</v>
      </c>
      <c r="Z33" s="3">
        <f t="shared" si="34"/>
        <v>0</v>
      </c>
      <c r="AA33" s="3">
        <f t="shared" si="27"/>
        <v>0</v>
      </c>
      <c r="AB33" s="3">
        <f t="shared" si="27"/>
        <v>0</v>
      </c>
      <c r="AC33" s="3">
        <f t="shared" si="27"/>
        <v>0</v>
      </c>
      <c r="AD33" s="3">
        <f t="shared" si="27"/>
        <v>0</v>
      </c>
      <c r="AE33" s="3">
        <f t="shared" si="27"/>
        <v>0</v>
      </c>
      <c r="AF33" s="3">
        <f t="shared" si="27"/>
        <v>0</v>
      </c>
      <c r="AG33" s="3">
        <f t="shared" si="27"/>
        <v>6.282196255811031</v>
      </c>
      <c r="AH33" s="3">
        <f t="shared" si="27"/>
        <v>6.282196255811031</v>
      </c>
      <c r="AI33" s="3">
        <f t="shared" si="35"/>
        <v>9.423294383716547</v>
      </c>
    </row>
    <row r="34" spans="1:35" ht="13.5">
      <c r="A34" s="1" t="s">
        <v>13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13</v>
      </c>
      <c r="N34" s="3">
        <f t="shared" si="28"/>
        <v>0</v>
      </c>
      <c r="O34" s="3">
        <f t="shared" si="29"/>
        <v>0</v>
      </c>
      <c r="P34" s="3">
        <f t="shared" si="29"/>
        <v>0</v>
      </c>
      <c r="Q34" s="3">
        <f t="shared" si="29"/>
        <v>0</v>
      </c>
      <c r="R34" s="3">
        <f t="shared" si="29"/>
        <v>0</v>
      </c>
      <c r="S34" s="3">
        <f t="shared" si="29"/>
        <v>0</v>
      </c>
      <c r="T34" s="3">
        <f t="shared" si="30"/>
        <v>0</v>
      </c>
      <c r="U34" s="3">
        <f t="shared" si="31"/>
        <v>0</v>
      </c>
      <c r="V34" s="3">
        <f t="shared" si="32"/>
        <v>0</v>
      </c>
      <c r="W34" s="3">
        <f t="shared" si="33"/>
        <v>0</v>
      </c>
      <c r="Y34" s="1" t="s">
        <v>13</v>
      </c>
      <c r="Z34" s="3">
        <f t="shared" si="34"/>
        <v>0</v>
      </c>
      <c r="AA34" s="3">
        <f t="shared" si="27"/>
        <v>0</v>
      </c>
      <c r="AB34" s="3">
        <f t="shared" si="27"/>
        <v>0</v>
      </c>
      <c r="AC34" s="3">
        <f t="shared" si="27"/>
        <v>0</v>
      </c>
      <c r="AD34" s="3">
        <f t="shared" si="27"/>
        <v>0</v>
      </c>
      <c r="AE34" s="3">
        <f t="shared" si="27"/>
        <v>0</v>
      </c>
      <c r="AF34" s="3">
        <f t="shared" si="27"/>
        <v>0</v>
      </c>
      <c r="AG34" s="3">
        <f t="shared" si="27"/>
        <v>0</v>
      </c>
      <c r="AH34" s="3">
        <f t="shared" si="27"/>
        <v>0</v>
      </c>
      <c r="AI34" s="3">
        <f t="shared" si="35"/>
        <v>0</v>
      </c>
    </row>
    <row r="35" spans="1:35" ht="13.5">
      <c r="A35" s="1" t="s">
        <v>22</v>
      </c>
      <c r="B35">
        <v>1</v>
      </c>
      <c r="C35">
        <v>0</v>
      </c>
      <c r="D35">
        <v>1</v>
      </c>
      <c r="E35">
        <v>2</v>
      </c>
      <c r="F35">
        <v>1</v>
      </c>
      <c r="G35">
        <v>2</v>
      </c>
      <c r="H35">
        <v>1</v>
      </c>
      <c r="I35">
        <v>1</v>
      </c>
      <c r="J35">
        <v>4</v>
      </c>
      <c r="K35">
        <v>1</v>
      </c>
      <c r="M35" t="s">
        <v>10</v>
      </c>
      <c r="N35" s="3">
        <f t="shared" si="28"/>
        <v>29.638411381149968</v>
      </c>
      <c r="O35" s="3">
        <f>(C35/C$36)*100000</f>
        <v>0</v>
      </c>
      <c r="P35" s="3">
        <f>(D35/D$36)*100000</f>
        <v>26.246719160104988</v>
      </c>
      <c r="Q35" s="3">
        <f>(E35/E$36)*100000</f>
        <v>49.21259842519685</v>
      </c>
      <c r="R35" s="3">
        <f>(F35/F$36)*100000</f>
        <v>23.11604253351826</v>
      </c>
      <c r="S35" s="3">
        <f>(G35/G$36)*100000</f>
        <v>43.72540445999125</v>
      </c>
      <c r="T35" s="3">
        <f t="shared" si="30"/>
        <v>20.79002079002079</v>
      </c>
      <c r="U35" s="3">
        <f>(I35/I$36)*100000</f>
        <v>19.654088050314467</v>
      </c>
      <c r="V35" s="3">
        <f t="shared" si="32"/>
        <v>75.38635506973237</v>
      </c>
      <c r="W35" s="3">
        <f>(K35/K$36)*100000</f>
        <v>17.84121320249777</v>
      </c>
      <c r="Y35" t="s">
        <v>10</v>
      </c>
      <c r="Z35" s="3">
        <f t="shared" si="34"/>
        <v>14.819205690574984</v>
      </c>
      <c r="AA35" s="3">
        <f t="shared" si="27"/>
        <v>18.628376847084983</v>
      </c>
      <c r="AB35" s="3">
        <f t="shared" si="27"/>
        <v>25.153105861767283</v>
      </c>
      <c r="AC35" s="3">
        <f t="shared" si="27"/>
        <v>32.85845337294003</v>
      </c>
      <c r="AD35" s="3">
        <f t="shared" si="27"/>
        <v>38.68468180623545</v>
      </c>
      <c r="AE35" s="3">
        <f t="shared" si="27"/>
        <v>29.21048926117677</v>
      </c>
      <c r="AF35" s="3">
        <f t="shared" si="27"/>
        <v>28.05650443344217</v>
      </c>
      <c r="AG35" s="3">
        <f t="shared" si="27"/>
        <v>38.61015463668921</v>
      </c>
      <c r="AH35" s="3">
        <f t="shared" si="27"/>
        <v>37.627218774181536</v>
      </c>
      <c r="AI35" s="3">
        <f t="shared" si="35"/>
        <v>46.61378413611507</v>
      </c>
    </row>
    <row r="36" spans="2:23" ht="12.75">
      <c r="B36" s="4">
        <f>Census_Pop_Ests!B5</f>
        <v>3374</v>
      </c>
      <c r="C36" s="4">
        <f>Census_Pop_Ests!C5</f>
        <v>3576</v>
      </c>
      <c r="D36" s="4">
        <f>Census_Pop_Ests!D5</f>
        <v>3810</v>
      </c>
      <c r="E36" s="4">
        <f>Census_Pop_Ests!E5</f>
        <v>4064</v>
      </c>
      <c r="F36" s="4">
        <f>Census_Pop_Ests!F5</f>
        <v>4326</v>
      </c>
      <c r="G36" s="4">
        <f>Census_Pop_Ests!G5</f>
        <v>4574</v>
      </c>
      <c r="H36" s="4">
        <f>Census_Pop_Ests!H5</f>
        <v>4810</v>
      </c>
      <c r="I36" s="4">
        <f>Census_Pop_Ests!I5</f>
        <v>5088</v>
      </c>
      <c r="J36" s="4">
        <f>Census_Pop_Ests!J5</f>
        <v>5306</v>
      </c>
      <c r="K36" s="4">
        <f>Census_Pop_Ests!K5</f>
        <v>5605</v>
      </c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5:35" ht="13.5">
      <c r="Y37" s="1" t="s">
        <v>24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25:35" ht="13.5">
      <c r="Y38" s="1" t="s">
        <v>1</v>
      </c>
      <c r="Z38" s="3">
        <f>Z11/Z2</f>
        <v>9.440709082675351</v>
      </c>
      <c r="AA38" s="3">
        <f aca="true" t="shared" si="36" ref="AA38:AI38">AA11/AA2</f>
        <v>16.592666665951448</v>
      </c>
      <c r="AB38" s="3">
        <f t="shared" si="36"/>
        <v>28.09890670649426</v>
      </c>
      <c r="AC38" s="3">
        <f t="shared" si="36"/>
        <v>54.660940461961836</v>
      </c>
      <c r="AD38" s="3">
        <f t="shared" si="36"/>
        <v>79.42828699387778</v>
      </c>
      <c r="AE38" s="3">
        <f t="shared" si="36"/>
        <v>100.66558623889448</v>
      </c>
      <c r="AF38" s="3">
        <f t="shared" si="36"/>
        <v>92.87947689575783</v>
      </c>
      <c r="AG38" s="3">
        <f t="shared" si="36"/>
        <v>101.47813858264178</v>
      </c>
      <c r="AH38" s="3">
        <f t="shared" si="36"/>
        <v>72.89226700924276</v>
      </c>
      <c r="AI38" s="3">
        <f t="shared" si="36"/>
        <v>77.52678728957443</v>
      </c>
    </row>
    <row r="39" spans="25:35" ht="13.5">
      <c r="Y39" s="1" t="s">
        <v>11</v>
      </c>
      <c r="Z39" s="3">
        <f aca="true" t="shared" si="37" ref="Z39:AI44">Z12/Z3</f>
        <v>86.22043261973242</v>
      </c>
      <c r="AA39" s="3">
        <f t="shared" si="37"/>
        <v>109.94748755466509</v>
      </c>
      <c r="AB39" s="3">
        <f t="shared" si="37"/>
        <v>96.91101970286277</v>
      </c>
      <c r="AC39" s="3">
        <f t="shared" si="37"/>
        <v>65.27516542937057</v>
      </c>
      <c r="AD39" s="3">
        <f t="shared" si="37"/>
        <v>12.759185886416894</v>
      </c>
      <c r="AE39" s="3">
        <f t="shared" si="37"/>
        <v>38.499089209385154</v>
      </c>
      <c r="AF39" s="3">
        <f t="shared" si="37"/>
        <v>28.025328554717536</v>
      </c>
      <c r="AG39" s="3">
        <f t="shared" si="37"/>
        <v>51.33704671964396</v>
      </c>
      <c r="AH39" s="3">
        <f t="shared" si="37"/>
        <v>20.248107876829305</v>
      </c>
      <c r="AI39" s="3">
        <f t="shared" si="37"/>
        <v>24.77379278673857</v>
      </c>
    </row>
    <row r="40" spans="25:35" ht="13.5">
      <c r="Y40" s="1" t="s">
        <v>2</v>
      </c>
      <c r="Z40" s="3">
        <f t="shared" si="37"/>
        <v>77.80998396985264</v>
      </c>
      <c r="AA40" s="3">
        <f t="shared" si="37"/>
        <v>49.72207209827761</v>
      </c>
      <c r="AB40" s="3">
        <f t="shared" si="37"/>
        <v>36.27699246061032</v>
      </c>
      <c r="AC40" s="3">
        <f t="shared" si="37"/>
        <v>30.012066777434008</v>
      </c>
      <c r="AD40" s="3">
        <f t="shared" si="37"/>
        <v>35.59260354480638</v>
      </c>
      <c r="AE40" s="3">
        <f t="shared" si="37"/>
        <v>24.33854541466808</v>
      </c>
      <c r="AF40" s="3">
        <f t="shared" si="37"/>
        <v>89.00962315038554</v>
      </c>
      <c r="AG40" s="3">
        <f t="shared" si="37"/>
        <v>124.73534846348555</v>
      </c>
      <c r="AH40" s="3">
        <f t="shared" si="37"/>
        <v>153.68353161863197</v>
      </c>
      <c r="AI40" s="3">
        <f t="shared" si="37"/>
        <v>116.06411317493776</v>
      </c>
    </row>
    <row r="41" spans="25:35" ht="13.5">
      <c r="Y41" s="1" t="s">
        <v>12</v>
      </c>
      <c r="Z41" s="3">
        <f t="shared" si="37"/>
        <v>75.79303096166448</v>
      </c>
      <c r="AA41" s="3">
        <f t="shared" si="37"/>
        <v>55.9808186685087</v>
      </c>
      <c r="AB41" s="3">
        <f t="shared" si="37"/>
        <v>49.72869771382921</v>
      </c>
      <c r="AC41" s="3">
        <f t="shared" si="37"/>
        <v>65.70833371961889</v>
      </c>
      <c r="AD41" s="3">
        <f t="shared" si="37"/>
        <v>82.40327194552503</v>
      </c>
      <c r="AE41" s="3">
        <f t="shared" si="37"/>
        <v>91.26109202849251</v>
      </c>
      <c r="AF41" s="3">
        <f t="shared" si="37"/>
        <v>98.57984757010824</v>
      </c>
      <c r="AG41" s="3">
        <f t="shared" si="37"/>
        <v>79.00468844214383</v>
      </c>
      <c r="AH41" s="3">
        <f t="shared" si="37"/>
        <v>86.07493426276282</v>
      </c>
      <c r="AI41" s="3">
        <f t="shared" si="37"/>
        <v>39.85808409966595</v>
      </c>
    </row>
    <row r="42" spans="25:35" ht="13.5">
      <c r="Y42" s="1" t="s">
        <v>3</v>
      </c>
      <c r="Z42" s="3">
        <f t="shared" si="37"/>
        <v>0</v>
      </c>
      <c r="AA42" s="3">
        <f t="shared" si="37"/>
        <v>68.55833941301165</v>
      </c>
      <c r="AB42" s="3">
        <f t="shared" si="37"/>
        <v>68.2342254807552</v>
      </c>
      <c r="AC42" s="3">
        <f t="shared" si="37"/>
        <v>88.69981633406464</v>
      </c>
      <c r="AD42" s="3">
        <f t="shared" si="37"/>
        <v>64.45147460119298</v>
      </c>
      <c r="AE42" s="3">
        <f t="shared" si="37"/>
        <v>31.765852437497358</v>
      </c>
      <c r="AF42" s="3">
        <f t="shared" si="37"/>
        <v>0</v>
      </c>
      <c r="AG42" s="3">
        <f t="shared" si="37"/>
        <v>0</v>
      </c>
      <c r="AH42" s="3">
        <f t="shared" si="37"/>
        <v>15.400507623839323</v>
      </c>
      <c r="AI42" s="3">
        <f t="shared" si="37"/>
        <v>20.639567493664998</v>
      </c>
    </row>
    <row r="43" spans="25:35" ht="13.5">
      <c r="Y43" s="1" t="s">
        <v>13</v>
      </c>
      <c r="Z43" s="3" t="e">
        <f t="shared" si="37"/>
        <v>#DIV/0!</v>
      </c>
      <c r="AA43" s="3">
        <f t="shared" si="37"/>
        <v>0</v>
      </c>
      <c r="AB43" s="3">
        <f t="shared" si="37"/>
        <v>0</v>
      </c>
      <c r="AC43" s="3">
        <f t="shared" si="37"/>
        <v>0</v>
      </c>
      <c r="AD43" s="3" t="e">
        <f t="shared" si="37"/>
        <v>#DIV/0!</v>
      </c>
      <c r="AE43" s="3" t="e">
        <f t="shared" si="37"/>
        <v>#DIV/0!</v>
      </c>
      <c r="AF43" s="3">
        <f t="shared" si="37"/>
        <v>0</v>
      </c>
      <c r="AG43" s="3">
        <f t="shared" si="37"/>
        <v>0</v>
      </c>
      <c r="AH43" s="3">
        <f t="shared" si="37"/>
        <v>0</v>
      </c>
      <c r="AI43" s="3" t="e">
        <f t="shared" si="37"/>
        <v>#DIV/0!</v>
      </c>
    </row>
    <row r="44" spans="25:35" ht="13.5">
      <c r="Y44" s="1" t="s">
        <v>25</v>
      </c>
      <c r="Z44" s="3">
        <f t="shared" si="37"/>
        <v>50.62960893616232</v>
      </c>
      <c r="AA44" s="3">
        <f t="shared" si="37"/>
        <v>50.08621801840304</v>
      </c>
      <c r="AB44" s="3">
        <f t="shared" si="37"/>
        <v>47.017264553679865</v>
      </c>
      <c r="AC44" s="3">
        <f t="shared" si="37"/>
        <v>53.65928635135726</v>
      </c>
      <c r="AD44" s="3">
        <f t="shared" si="37"/>
        <v>55.15819315733562</v>
      </c>
      <c r="AE44" s="3">
        <f t="shared" si="37"/>
        <v>67.32449823992974</v>
      </c>
      <c r="AF44" s="3">
        <f t="shared" si="37"/>
        <v>67.73292466239532</v>
      </c>
      <c r="AG44" s="3">
        <f t="shared" si="37"/>
        <v>81.34786146728733</v>
      </c>
      <c r="AH44" s="3">
        <f t="shared" si="37"/>
        <v>67.51968099036081</v>
      </c>
      <c r="AI44" s="3">
        <f t="shared" si="37"/>
        <v>60.8059516736342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K13"/>
  <sheetViews>
    <sheetView workbookViewId="0" topLeftCell="A1">
      <selection activeCell="A1" sqref="A1:K5"/>
    </sheetView>
  </sheetViews>
  <sheetFormatPr defaultColWidth="9.140625" defaultRowHeight="12.75"/>
  <cols>
    <col min="1" max="1" width="14.8515625" style="0" customWidth="1"/>
  </cols>
  <sheetData>
    <row r="1" spans="2:11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</row>
    <row r="2" spans="1:11" ht="12.75">
      <c r="A2" s="4" t="s">
        <v>14</v>
      </c>
      <c r="B2" s="5">
        <v>296254</v>
      </c>
      <c r="C2">
        <v>302141</v>
      </c>
      <c r="D2">
        <v>307665</v>
      </c>
      <c r="E2">
        <v>313037</v>
      </c>
      <c r="F2">
        <v>319014</v>
      </c>
      <c r="G2">
        <v>324051</v>
      </c>
      <c r="H2">
        <v>329125</v>
      </c>
      <c r="I2">
        <v>333388</v>
      </c>
      <c r="J2">
        <v>337244</v>
      </c>
      <c r="K2">
        <v>341763</v>
      </c>
    </row>
    <row r="3" spans="1:11" ht="12.75">
      <c r="A3" s="4" t="s">
        <v>15</v>
      </c>
      <c r="B3" s="4">
        <v>1057</v>
      </c>
      <c r="C3">
        <v>1088</v>
      </c>
      <c r="D3">
        <v>1114</v>
      </c>
      <c r="E3">
        <v>1175</v>
      </c>
      <c r="F3">
        <v>1285</v>
      </c>
      <c r="G3">
        <v>1405</v>
      </c>
      <c r="H3">
        <v>1460</v>
      </c>
      <c r="I3">
        <v>1489</v>
      </c>
      <c r="J3">
        <v>1526</v>
      </c>
      <c r="K3">
        <v>1570</v>
      </c>
    </row>
    <row r="4" spans="1:11" ht="12.75">
      <c r="A4" s="4" t="s">
        <v>16</v>
      </c>
      <c r="B4" s="4">
        <v>5529</v>
      </c>
      <c r="C4">
        <v>5840</v>
      </c>
      <c r="D4">
        <v>6146</v>
      </c>
      <c r="E4">
        <v>6526</v>
      </c>
      <c r="F4">
        <v>7025</v>
      </c>
      <c r="G4">
        <v>7493</v>
      </c>
      <c r="H4">
        <v>7933</v>
      </c>
      <c r="I4">
        <v>8439</v>
      </c>
      <c r="J4">
        <v>8959</v>
      </c>
      <c r="K4">
        <v>9504</v>
      </c>
    </row>
    <row r="5" spans="1:11" ht="12.75">
      <c r="A5" s="4" t="s">
        <v>17</v>
      </c>
      <c r="B5" s="4">
        <v>3374</v>
      </c>
      <c r="C5">
        <v>3576</v>
      </c>
      <c r="D5">
        <v>3810</v>
      </c>
      <c r="E5">
        <v>4064</v>
      </c>
      <c r="F5">
        <v>4326</v>
      </c>
      <c r="G5">
        <v>4574</v>
      </c>
      <c r="H5">
        <v>4810</v>
      </c>
      <c r="I5">
        <v>5088</v>
      </c>
      <c r="J5">
        <v>5306</v>
      </c>
      <c r="K5">
        <v>5605</v>
      </c>
    </row>
    <row r="6" ht="13.5">
      <c r="A6" s="1"/>
    </row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3" ht="12.75">
      <c r="A13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Pamela E. Oliver</cp:lastModifiedBy>
  <dcterms:created xsi:type="dcterms:W3CDTF">2001-10-03T19:05:18Z</dcterms:created>
  <dcterms:modified xsi:type="dcterms:W3CDTF">2001-10-22T18:00:11Z</dcterms:modified>
  <cp:category/>
  <cp:version/>
  <cp:contentType/>
  <cp:contentStatus/>
</cp:coreProperties>
</file>