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firstSheet="7" activeTab="11"/>
  </bookViews>
  <sheets>
    <sheet name="Tot_WNH_Imp_Rates" sheetId="1" r:id="rId1"/>
    <sheet name="Tot_WNH_Imp_AVG" sheetId="2" r:id="rId2"/>
    <sheet name="Tot_BNH_Imp_Rates" sheetId="3" r:id="rId3"/>
    <sheet name="Tot_BNH_Imp_AVG" sheetId="4" r:id="rId4"/>
    <sheet name="Tot_Hisp_Imp_Rates" sheetId="5" r:id="rId5"/>
    <sheet name="Tot_Hisp_Imp_AVG" sheetId="6" r:id="rId6"/>
    <sheet name="Tot_Amer_Imp_Rates" sheetId="7" r:id="rId7"/>
    <sheet name="Tot_Amer_Imp_AVG" sheetId="8" r:id="rId8"/>
    <sheet name="Tot_Asian_Imp_Rates" sheetId="9" r:id="rId9"/>
    <sheet name="Tot_Asian_Imp_AVG" sheetId="10" r:id="rId10"/>
    <sheet name="Totals All" sheetId="11" r:id="rId11"/>
    <sheet name="all_admitstatus" sheetId="12" r:id="rId12"/>
    <sheet name="Census_Pop_Ests" sheetId="13" r:id="rId1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<sst xmlns="http://schemas.openxmlformats.org/spreadsheetml/2006/main" count="161" uniqueCount="54">
  <si>
    <t>White, NH</t>
  </si>
  <si>
    <t>VIOLENT OFFENSES</t>
  </si>
  <si>
    <t>DRUG OFFENSES</t>
  </si>
  <si>
    <t>OTHER OFFENSES</t>
  </si>
  <si>
    <t>Black, NH</t>
  </si>
  <si>
    <t>Hispanic</t>
  </si>
  <si>
    <t>* See X:\Prisons\DOC\doc_generate_state_annual_offense_tables_b.log</t>
  </si>
  <si>
    <t>White, NH total</t>
  </si>
  <si>
    <t>Black, NH total</t>
  </si>
  <si>
    <t>Hispanic total</t>
  </si>
  <si>
    <t>ROBBERY/BURGLARY</t>
  </si>
  <si>
    <t>LARCENY/THEFT</t>
  </si>
  <si>
    <t>UNKNOWN</t>
  </si>
  <si>
    <t>White_nh</t>
  </si>
  <si>
    <t>Hisp</t>
  </si>
  <si>
    <t>Other_nh</t>
  </si>
  <si>
    <t>Black_nh</t>
  </si>
  <si>
    <t>Total</t>
  </si>
  <si>
    <t>* Unless otherwise indicated this table and all like it exclude counties with missing data (n=9008).</t>
  </si>
  <si>
    <t>-------------------------------------------------------------------------</t>
  </si>
  <si>
    <t xml:space="preserve">          |         offense_collapsed and Year of Entry to Prison        </t>
  </si>
  <si>
    <t>INMATE-RA | - VIOLENT OFFENSES   - ROBBERY/BURGLARY   -- DRUG OFFENSES --</t>
  </si>
  <si>
    <t>CE-ID L50 | 1995 1996 1997 1998  1995 1996 1997 1998  1995 1996 1997 1998</t>
  </si>
  <si>
    <t>----------+--------------------------------------------------------------</t>
  </si>
  <si>
    <t xml:space="preserve">    White |  121  113   97  153    50   61   55   69   135  109   93  155</t>
  </si>
  <si>
    <t xml:space="preserve">    Black |    7    8    2    5     6    3    4    4    20   12    7    7</t>
  </si>
  <si>
    <t xml:space="preserve">  AmerInd |    1    .    1    .     .    2    .    .     .    2    .    .</t>
  </si>
  <si>
    <t>Asian/Pac |    .    .    .    .     .    .    .    .     .    .    .    .</t>
  </si>
  <si>
    <t xml:space="preserve">    Other |    4   18    1    1     1    7    .    4     7   15    2    .</t>
  </si>
  <si>
    <t xml:space="preserve">  No Data |    .    .    .    1     .    .    .    .     .    .    .    .</t>
  </si>
  <si>
    <t>INMATE-RA | -- LARCENY/THEFT --  -- OTHER OFFENSES -  ----- UNKNOWN -----</t>
  </si>
  <si>
    <t>Asian/Pac |    .    1    .    .     .    .    .    .     .    .    .    .</t>
  </si>
  <si>
    <t xml:space="preserve">          | </t>
  </si>
  <si>
    <t xml:space="preserve">    Total |  133  139  101  160    57   73   59   77   162  138  102  162</t>
  </si>
  <si>
    <t>. table initra entry_year offense_collapsed if entry_year&gt;1994 &amp; entry_year&lt;1999 &amp; initethn==1 &amp; cgcmcty~=., miss</t>
  </si>
  <si>
    <t>&gt; ing row</t>
  </si>
  <si>
    <t xml:space="preserve">    White |   29   28   39   38    36   49   42   58     3    1    3    4</t>
  </si>
  <si>
    <t xml:space="preserve">    Black |    2    7    2    6     3    3    3    3     .    .    1    .</t>
  </si>
  <si>
    <t xml:space="preserve">  AmerInd |    1    .    2    .     .    .    1    .     .    .    .    .</t>
  </si>
  <si>
    <t xml:space="preserve">    Other |    5    3    3    2     2    2    .    .     .    .    .    .</t>
  </si>
  <si>
    <t xml:space="preserve">  No Data |    .    .    .    .     .    .    .    2     .    .    .    .</t>
  </si>
  <si>
    <t xml:space="preserve">    Total |   37   39   46   46    41   54   46   63     3    1    4    4</t>
  </si>
  <si>
    <t>* Hispanics lower across the board in 1997</t>
  </si>
  <si>
    <t>year</t>
  </si>
  <si>
    <t>sum(amer_nh)</t>
  </si>
  <si>
    <t>sum(asian_nh)</t>
  </si>
  <si>
    <t>Hispanic (Any)</t>
  </si>
  <si>
    <t>AmerInd, NH</t>
  </si>
  <si>
    <t>Asian, NH</t>
  </si>
  <si>
    <t>American Indian Total</t>
  </si>
  <si>
    <t>American Indian</t>
  </si>
  <si>
    <t>Asian</t>
  </si>
  <si>
    <t>Asian Total</t>
  </si>
  <si>
    <t>* see X:\Prisons\census\yoc_temp\county_population_totals_WBHO.log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</si>
</sst>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</numFmts>
  <fonts count="26">
    <font>
      <sz val="10"/>
      <name val="Arial"/>
      <family val="0"/>
    </font>
    <font>
      <sz val="10"/>
      <name val="Courier New"/>
      <family val="3"/>
    </font>
    <font>
      <b/>
      <sz val="12.75"/>
      <name val="Arial"/>
      <family val="2"/>
    </font>
    <font>
      <b/>
      <sz val="11.25"/>
      <name val="Arial"/>
      <family val="2"/>
    </font>
    <font>
      <sz val="19.25"/>
      <name val="Arial"/>
      <family val="0"/>
    </font>
    <font>
      <sz val="16.25"/>
      <name val="Arial"/>
      <family val="0"/>
    </font>
    <font>
      <sz val="11.25"/>
      <name val="Arial"/>
      <family val="2"/>
    </font>
    <font>
      <sz val="8"/>
      <name val="Arial"/>
      <family val="0"/>
    </font>
    <font>
      <sz val="6.7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.75"/>
      <name val="Arial"/>
      <family val="2"/>
    </font>
    <font>
      <sz val="8.25"/>
      <name val="Arial"/>
      <family val="0"/>
    </font>
    <font>
      <sz val="11.75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sz val="7.5"/>
      <name val="Arial"/>
      <family val="0"/>
    </font>
    <font>
      <sz val="11.5"/>
      <name val="Arial"/>
      <family val="2"/>
    </font>
    <font>
      <sz val="8"/>
      <name val="Courier New"/>
      <family val="3"/>
    </font>
    <font>
      <b/>
      <sz val="13.25"/>
      <name val="Arial"/>
      <family val="2"/>
    </font>
    <font>
      <sz val="9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5"/>
      <name val="Courier New"/>
      <family val="3"/>
    </font>
    <font>
      <b/>
      <sz val="12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Total Imprisonment Rates, White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9075"/>
          <c:w val="0.919"/>
          <c:h val="0.7707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all_admitstatus!$M$2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all_admitstatus!$N$2:$W$2</c:f>
              <c:numCache>
                <c:ptCount val="10"/>
                <c:pt idx="0">
                  <c:v>7.02149580788041</c:v>
                </c:pt>
                <c:pt idx="1">
                  <c:v>6.503604442106358</c:v>
                </c:pt>
                <c:pt idx="2">
                  <c:v>5.842068442752841</c:v>
                </c:pt>
                <c:pt idx="3">
                  <c:v>8.01694842281386</c:v>
                </c:pt>
                <c:pt idx="4">
                  <c:v>8.949224526942475</c:v>
                </c:pt>
                <c:pt idx="5">
                  <c:v>9.122239556195314</c:v>
                </c:pt>
                <c:pt idx="6">
                  <c:v>7.090567024766562</c:v>
                </c:pt>
                <c:pt idx="7">
                  <c:v>8.83607947973164</c:v>
                </c:pt>
                <c:pt idx="8">
                  <c:v>8.808761781718884</c:v>
                </c:pt>
                <c:pt idx="9">
                  <c:v>10.272247700341968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all_admitstatus!$M$3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all_admitstatus!$N$3:$W$3</c:f>
              <c:numCache>
                <c:ptCount val="10"/>
                <c:pt idx="0">
                  <c:v>6.591608309438753</c:v>
                </c:pt>
                <c:pt idx="1">
                  <c:v>6.070030812632601</c:v>
                </c:pt>
                <c:pt idx="2">
                  <c:v>5.111809887408736</c:v>
                </c:pt>
                <c:pt idx="3">
                  <c:v>6.680790352344883</c:v>
                </c:pt>
                <c:pt idx="4">
                  <c:v>5.308862007508248</c:v>
                </c:pt>
                <c:pt idx="5">
                  <c:v>6.184569190640892</c:v>
                </c:pt>
                <c:pt idx="6">
                  <c:v>5.830021775919174</c:v>
                </c:pt>
                <c:pt idx="7">
                  <c:v>4.4983677351361075</c:v>
                </c:pt>
                <c:pt idx="8">
                  <c:v>7.340634818099069</c:v>
                </c:pt>
                <c:pt idx="9">
                  <c:v>6.627256580865785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all_admitstatus!$M$4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all_admitstatus!$N$4:$W$4</c:f>
              <c:numCache>
                <c:ptCount val="10"/>
                <c:pt idx="0">
                  <c:v>2.149437492208289</c:v>
                </c:pt>
                <c:pt idx="1">
                  <c:v>1.4452454315791907</c:v>
                </c:pt>
                <c:pt idx="2">
                  <c:v>2.3368273771011365</c:v>
                </c:pt>
                <c:pt idx="3">
                  <c:v>2.226930117448294</c:v>
                </c:pt>
                <c:pt idx="4">
                  <c:v>2.5785901179325776</c:v>
                </c:pt>
                <c:pt idx="5">
                  <c:v>2.628441906022379</c:v>
                </c:pt>
                <c:pt idx="6">
                  <c:v>1.5756815610592363</c:v>
                </c:pt>
                <c:pt idx="7">
                  <c:v>1.6065599054057529</c:v>
                </c:pt>
                <c:pt idx="8">
                  <c:v>3.751880018139524</c:v>
                </c:pt>
                <c:pt idx="9">
                  <c:v>2.8165840468679586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all_admitstatus!$M$5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all_admitstatus!$N$5:$W$5</c:f>
              <c:numCache>
                <c:ptCount val="10"/>
                <c:pt idx="0">
                  <c:v>5.30194581411378</c:v>
                </c:pt>
                <c:pt idx="1">
                  <c:v>6.2145553557905195</c:v>
                </c:pt>
                <c:pt idx="2">
                  <c:v>7.886792397716335</c:v>
                </c:pt>
                <c:pt idx="3">
                  <c:v>7.423100391494315</c:v>
                </c:pt>
                <c:pt idx="4">
                  <c:v>7.5840885821546395</c:v>
                </c:pt>
                <c:pt idx="5">
                  <c:v>7.42148302876907</c:v>
                </c:pt>
                <c:pt idx="6">
                  <c:v>8.193544117508027</c:v>
                </c:pt>
                <c:pt idx="7">
                  <c:v>6.747551602704162</c:v>
                </c:pt>
                <c:pt idx="8">
                  <c:v>7.666885254459028</c:v>
                </c:pt>
                <c:pt idx="9">
                  <c:v>11.43201760199348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all_admitstatus!$M$6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all_admitstatus!$N$6:$W$6</c:f>
              <c:numCache>
                <c:ptCount val="10"/>
                <c:pt idx="0">
                  <c:v>1.862845826580517</c:v>
                </c:pt>
                <c:pt idx="1">
                  <c:v>3.1795399494742194</c:v>
                </c:pt>
                <c:pt idx="2">
                  <c:v>3.3591893545828837</c:v>
                </c:pt>
                <c:pt idx="3">
                  <c:v>4.00847421140693</c:v>
                </c:pt>
                <c:pt idx="4">
                  <c:v>5.763907322437526</c:v>
                </c:pt>
                <c:pt idx="5">
                  <c:v>6.184569190640892</c:v>
                </c:pt>
                <c:pt idx="6">
                  <c:v>5.514885463707326</c:v>
                </c:pt>
                <c:pt idx="7">
                  <c:v>5.622959668920134</c:v>
                </c:pt>
                <c:pt idx="8">
                  <c:v>6.035633072659235</c:v>
                </c:pt>
                <c:pt idx="9">
                  <c:v>6.130212337300851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all_admitstatus!$M$7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all_admitstatus!$N$7:$W$7</c:f>
              <c:numCache>
                <c:ptCount val="10"/>
                <c:pt idx="0">
                  <c:v>0.14329583281388594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0.3033635432861856</c:v>
                </c:pt>
                <c:pt idx="5">
                  <c:v>0.4638426892980669</c:v>
                </c:pt>
                <c:pt idx="6">
                  <c:v>0.6302726244236945</c:v>
                </c:pt>
                <c:pt idx="7">
                  <c:v>0.16065599054057528</c:v>
                </c:pt>
                <c:pt idx="8">
                  <c:v>0.4893756545399379</c:v>
                </c:pt>
                <c:pt idx="9">
                  <c:v>0.6627256580865785</c:v>
                </c:pt>
              </c:numCache>
            </c:numRef>
          </c:val>
          <c:smooth val="0"/>
        </c:ser>
        <c:marker val="1"/>
        <c:axId val="63857516"/>
        <c:axId val="37846733"/>
      </c:lineChart>
      <c:catAx>
        <c:axId val="6385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7846733"/>
        <c:crosses val="autoZero"/>
        <c:auto val="1"/>
        <c:lblOffset val="100"/>
        <c:noMultiLvlLbl val="0"/>
      </c:catAx>
      <c:valAx>
        <c:axId val="3784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38575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"/>
          <c:y val="0.92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Milwaukee County Total Imprisonment Rates, Asian/PIs (Non-Hisp)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775"/>
          <c:w val="0.90675"/>
          <c:h val="0.771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all_admitstatus!$Y$38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all_admitstatus!$Z$38:$AI$38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1.8302950435610221</c:v>
                </c:pt>
                <c:pt idx="6">
                  <c:v>1.8302950435610221</c:v>
                </c:pt>
                <c:pt idx="7">
                  <c:v>3.589217176078216</c:v>
                </c:pt>
                <c:pt idx="8">
                  <c:v>1.7589221325171935</c:v>
                </c:pt>
                <c:pt idx="9">
                  <c:v>2.63838319877579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all_admitstatus!$Y$39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all_admitstatus!$Z$39:$AI$39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1.9686589495235847</c:v>
                </c:pt>
                <c:pt idx="3">
                  <c:v>5.8009575622314875</c:v>
                </c:pt>
                <c:pt idx="4">
                  <c:v>5.8009575622314875</c:v>
                </c:pt>
                <c:pt idx="5">
                  <c:v>5.662593656268925</c:v>
                </c:pt>
                <c:pt idx="6">
                  <c:v>5.419541660696086</c:v>
                </c:pt>
                <c:pt idx="7">
                  <c:v>5.419541660696086</c:v>
                </c:pt>
                <c:pt idx="8">
                  <c:v>5.294014853893276</c:v>
                </c:pt>
                <c:pt idx="9">
                  <c:v>2.557152355137319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all_admitstatus!$Y$40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all_admitstatus!$Z$40:$AI$40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1.7047682367582127</c:v>
                </c:pt>
                <c:pt idx="9">
                  <c:v>2.557152355137319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all_admitstatus!$Y$41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all_admitstatus!$Z$41:$AI$41</c:f>
              <c:numCache>
                <c:ptCount val="10"/>
                <c:pt idx="0">
                  <c:v>0</c:v>
                </c:pt>
                <c:pt idx="1">
                  <c:v>2.0467477178762943</c:v>
                </c:pt>
                <c:pt idx="2">
                  <c:v>2.0467477178762943</c:v>
                </c:pt>
                <c:pt idx="3">
                  <c:v>2.0467477178762943</c:v>
                </c:pt>
                <c:pt idx="4">
                  <c:v>7.4763560240738665</c:v>
                </c:pt>
                <c:pt idx="5">
                  <c:v>7.4763560240738665</c:v>
                </c:pt>
                <c:pt idx="6">
                  <c:v>7.4763560240738665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all_admitstatus!$Y$42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all_admitstatus!$Z$42:$AI$42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1.8302950435610221</c:v>
                </c:pt>
                <c:pt idx="6">
                  <c:v>1.8302950435610221</c:v>
                </c:pt>
                <c:pt idx="7">
                  <c:v>1.8302950435610221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all_admitstatus!$Y$43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all_admitstatus!$Z$43:$AI$43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3745926"/>
        <c:axId val="35277879"/>
      </c:lineChart>
      <c:catAx>
        <c:axId val="3374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5277879"/>
        <c:crosses val="autoZero"/>
        <c:auto val="1"/>
        <c:lblOffset val="100"/>
        <c:noMultiLvlLbl val="0"/>
      </c:catAx>
      <c:valAx>
        <c:axId val="35277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7459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"/>
          <c:y val="0.93975"/>
          <c:w val="0.94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Milwaukee County Total Prison Admits: Includes Parole/Probation Violators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8375"/>
          <c:w val="0.958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all_admitstatus!$M$8</c:f>
              <c:strCache>
                <c:ptCount val="1"/>
                <c:pt idx="0">
                  <c:v>White, NH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all_admitstatus!$N$8:$W$8</c:f>
              <c:numCache>
                <c:ptCount val="10"/>
                <c:pt idx="0">
                  <c:v>23.070629083035637</c:v>
                </c:pt>
                <c:pt idx="1">
                  <c:v>23.41297599158289</c:v>
                </c:pt>
                <c:pt idx="2">
                  <c:v>24.536687459561936</c:v>
                </c:pt>
                <c:pt idx="3">
                  <c:v>28.35624349550828</c:v>
                </c:pt>
                <c:pt idx="4">
                  <c:v>30.488036100261652</c:v>
                </c:pt>
                <c:pt idx="5">
                  <c:v>32.005145561566614</c:v>
                </c:pt>
                <c:pt idx="6">
                  <c:v>28.83497256738402</c:v>
                </c:pt>
                <c:pt idx="7">
                  <c:v>27.47217438243837</c:v>
                </c:pt>
                <c:pt idx="8">
                  <c:v>34.093170599615675</c:v>
                </c:pt>
                <c:pt idx="9">
                  <c:v>37.94104392545662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all_admitstatus!$M$17</c:f>
              <c:strCache>
                <c:ptCount val="1"/>
                <c:pt idx="0">
                  <c:v>Black, NH total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all_admitstatus!$N$17:$W$17</c:f>
              <c:numCache>
                <c:ptCount val="10"/>
                <c:pt idx="0">
                  <c:v>54.446927087346225</c:v>
                </c:pt>
                <c:pt idx="1">
                  <c:v>70.94767985991606</c:v>
                </c:pt>
                <c:pt idx="2">
                  <c:v>111.14459170416767</c:v>
                </c:pt>
                <c:pt idx="3">
                  <c:v>120.69066204668003</c:v>
                </c:pt>
                <c:pt idx="4">
                  <c:v>127.90725526359913</c:v>
                </c:pt>
                <c:pt idx="5">
                  <c:v>132.5933362377588</c:v>
                </c:pt>
                <c:pt idx="6">
                  <c:v>154.64760436377227</c:v>
                </c:pt>
                <c:pt idx="7">
                  <c:v>138.08237520282302</c:v>
                </c:pt>
                <c:pt idx="8">
                  <c:v>153.88252089233322</c:v>
                </c:pt>
                <c:pt idx="9">
                  <c:v>158.59808487066212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all_admitstatus!$M$26</c:f>
              <c:strCache>
                <c:ptCount val="1"/>
                <c:pt idx="0">
                  <c:v>Hispanic total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all_admitstatus!$N$26:$W$26</c:f>
              <c:numCache>
                <c:ptCount val="10"/>
                <c:pt idx="0">
                  <c:v>19.997778024663926</c:v>
                </c:pt>
                <c:pt idx="1">
                  <c:v>25.958293674829108</c:v>
                </c:pt>
                <c:pt idx="2">
                  <c:v>37.89154597507578</c:v>
                </c:pt>
                <c:pt idx="3">
                  <c:v>24.554941682013506</c:v>
                </c:pt>
                <c:pt idx="4">
                  <c:v>51.28508590251889</c:v>
                </c:pt>
                <c:pt idx="5">
                  <c:v>45.78929293700156</c:v>
                </c:pt>
                <c:pt idx="6">
                  <c:v>33.40075337254829</c:v>
                </c:pt>
                <c:pt idx="7">
                  <c:v>34.04712839351313</c:v>
                </c:pt>
                <c:pt idx="8">
                  <c:v>29.380249559296256</c:v>
                </c:pt>
                <c:pt idx="9">
                  <c:v>26.808303872124387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all_admitstatus!$M$35</c:f>
              <c:strCache>
                <c:ptCount val="1"/>
                <c:pt idx="0">
                  <c:v>American Indian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all_admitstatus!$N$35:$W$35</c:f>
              <c:numCache>
                <c:ptCount val="10"/>
                <c:pt idx="0">
                  <c:v>47.3634354278497</c:v>
                </c:pt>
                <c:pt idx="1">
                  <c:v>94.22110552763819</c:v>
                </c:pt>
                <c:pt idx="2">
                  <c:v>126.78288431061807</c:v>
                </c:pt>
                <c:pt idx="3">
                  <c:v>159.33715742511154</c:v>
                </c:pt>
                <c:pt idx="4">
                  <c:v>80.43758043758044</c:v>
                </c:pt>
                <c:pt idx="5">
                  <c:v>179.56252040483187</c:v>
                </c:pt>
                <c:pt idx="6">
                  <c:v>82.25037012666557</c:v>
                </c:pt>
                <c:pt idx="7">
                  <c:v>99.68433294567204</c:v>
                </c:pt>
                <c:pt idx="8">
                  <c:v>151.31136516476127</c:v>
                </c:pt>
                <c:pt idx="9">
                  <c:v>152.20700152207002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all_admitstatus!$M$44</c:f>
              <c:strCache>
                <c:ptCount val="1"/>
                <c:pt idx="0">
                  <c:v>Asian Total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all_admitstatus!$N$44:$W$44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6.140243153628883</c:v>
                </c:pt>
                <c:pt idx="3">
                  <c:v>5.905976848570754</c:v>
                </c:pt>
                <c:pt idx="4">
                  <c:v>11.496895838123708</c:v>
                </c:pt>
                <c:pt idx="5">
                  <c:v>22.4290680722216</c:v>
                </c:pt>
                <c:pt idx="6">
                  <c:v>16.472655392049198</c:v>
                </c:pt>
                <c:pt idx="7">
                  <c:v>10.76773985140519</c:v>
                </c:pt>
                <c:pt idx="8">
                  <c:v>5.27676639755158</c:v>
                </c:pt>
                <c:pt idx="9">
                  <c:v>10.228609420549276</c:v>
                </c:pt>
              </c:numCache>
            </c:numRef>
          </c:val>
          <c:smooth val="0"/>
        </c:ser>
        <c:axId val="49065456"/>
        <c:axId val="38935921"/>
      </c:line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35921"/>
        <c:crosses val="autoZero"/>
        <c:auto val="1"/>
        <c:lblOffset val="100"/>
        <c:noMultiLvlLbl val="0"/>
      </c:catAx>
      <c:valAx>
        <c:axId val="38935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65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75"/>
          <c:y val="0.9532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Total Imprisonment Rates, White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9075"/>
          <c:w val="0.919"/>
          <c:h val="0.7707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all_admitstatus!$Y$2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all_admitstatus!$Z$2:$AI$2</c:f>
              <c:numCache>
                <c:ptCount val="10"/>
                <c:pt idx="0">
                  <c:v>6.762550124993384</c:v>
                </c:pt>
                <c:pt idx="1">
                  <c:v>6.455722897579869</c:v>
                </c:pt>
                <c:pt idx="2">
                  <c:v>6.78754043589102</c:v>
                </c:pt>
                <c:pt idx="3">
                  <c:v>7.602747130836391</c:v>
                </c:pt>
                <c:pt idx="4">
                  <c:v>8.696137501983882</c:v>
                </c:pt>
                <c:pt idx="5">
                  <c:v>8.387343702634785</c:v>
                </c:pt>
                <c:pt idx="6">
                  <c:v>8.349628686897839</c:v>
                </c:pt>
                <c:pt idx="7">
                  <c:v>8.245136095405696</c:v>
                </c:pt>
                <c:pt idx="8">
                  <c:v>9.305696320597496</c:v>
                </c:pt>
                <c:pt idx="9">
                  <c:v>9.540504741030425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all_admitstatus!$Y$3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all_admitstatus!$Z$3:$AI$3</c:f>
              <c:numCache>
                <c:ptCount val="10"/>
                <c:pt idx="0">
                  <c:v>6.330819561035677</c:v>
                </c:pt>
                <c:pt idx="1">
                  <c:v>5.92448300316003</c:v>
                </c:pt>
                <c:pt idx="2">
                  <c:v>5.954210350795407</c:v>
                </c:pt>
                <c:pt idx="3">
                  <c:v>5.700487415753955</c:v>
                </c:pt>
                <c:pt idx="4">
                  <c:v>6.058073850164675</c:v>
                </c:pt>
                <c:pt idx="5">
                  <c:v>5.774484324689438</c:v>
                </c:pt>
                <c:pt idx="6">
                  <c:v>5.504319567232058</c:v>
                </c:pt>
                <c:pt idx="7">
                  <c:v>5.889674776384783</c:v>
                </c:pt>
                <c:pt idx="8">
                  <c:v>6.155419711366986</c:v>
                </c:pt>
                <c:pt idx="9">
                  <c:v>6.983945699482427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all_admitstatus!$Y$4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all_admitstatus!$Z$4:$AI$4</c:f>
              <c:numCache>
                <c:ptCount val="10"/>
                <c:pt idx="0">
                  <c:v>1.79734146189374</c:v>
                </c:pt>
                <c:pt idx="1">
                  <c:v>1.9771701002962054</c:v>
                </c:pt>
                <c:pt idx="2">
                  <c:v>2.003000975376207</c:v>
                </c:pt>
                <c:pt idx="3">
                  <c:v>2.3807825374940026</c:v>
                </c:pt>
                <c:pt idx="4">
                  <c:v>2.4779873804677504</c:v>
                </c:pt>
                <c:pt idx="5">
                  <c:v>2.2609045283380644</c:v>
                </c:pt>
                <c:pt idx="6">
                  <c:v>1.9368944574957894</c:v>
                </c:pt>
                <c:pt idx="7">
                  <c:v>2.3113738282015044</c:v>
                </c:pt>
                <c:pt idx="8">
                  <c:v>2.7250079901377453</c:v>
                </c:pt>
                <c:pt idx="9">
                  <c:v>3.2842320325037413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all_admitstatus!$Y$5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all_admitstatus!$Z$5:$AI$5</c:f>
              <c:numCache>
                <c:ptCount val="10"/>
                <c:pt idx="0">
                  <c:v>5.758250584952149</c:v>
                </c:pt>
                <c:pt idx="1">
                  <c:v>6.467764522540211</c:v>
                </c:pt>
                <c:pt idx="2">
                  <c:v>7.1748160483337236</c:v>
                </c:pt>
                <c:pt idx="3">
                  <c:v>7.63132712378843</c:v>
                </c:pt>
                <c:pt idx="4">
                  <c:v>7.476224000806009</c:v>
                </c:pt>
                <c:pt idx="5">
                  <c:v>7.733038576143912</c:v>
                </c:pt>
                <c:pt idx="6">
                  <c:v>7.454192916327085</c:v>
                </c:pt>
                <c:pt idx="7">
                  <c:v>7.535993658223739</c:v>
                </c:pt>
                <c:pt idx="8">
                  <c:v>8.615484819718889</c:v>
                </c:pt>
                <c:pt idx="9">
                  <c:v>9.549451428226254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all_admitstatus!$Y$6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all_admitstatus!$Z$6:$AI$6</c:f>
              <c:numCache>
                <c:ptCount val="10"/>
                <c:pt idx="0">
                  <c:v>2.521192888027368</c:v>
                </c:pt>
                <c:pt idx="1">
                  <c:v>2.8005250435458735</c:v>
                </c:pt>
                <c:pt idx="2">
                  <c:v>3.515734505154678</c:v>
                </c:pt>
                <c:pt idx="3">
                  <c:v>4.377190296142447</c:v>
                </c:pt>
                <c:pt idx="4">
                  <c:v>5.31898357482845</c:v>
                </c:pt>
                <c:pt idx="5">
                  <c:v>5.8211206589285815</c:v>
                </c:pt>
                <c:pt idx="6">
                  <c:v>5.7741381077561185</c:v>
                </c:pt>
                <c:pt idx="7">
                  <c:v>5.724492735095565</c:v>
                </c:pt>
                <c:pt idx="8">
                  <c:v>5.929601692960073</c:v>
                </c:pt>
                <c:pt idx="9">
                  <c:v>6.082922704980042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all_admitstatus!$Y$7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all_admitstatus!$Z$7:$AI$7</c:f>
              <c:numCache>
                <c:ptCount val="10"/>
                <c:pt idx="0">
                  <c:v>0.07164791640694297</c:v>
                </c:pt>
                <c:pt idx="1">
                  <c:v>0.04776527760462865</c:v>
                </c:pt>
                <c:pt idx="2">
                  <c:v>0</c:v>
                </c:pt>
                <c:pt idx="3">
                  <c:v>0.1011211810953952</c:v>
                </c:pt>
                <c:pt idx="4">
                  <c:v>0.2557354108614175</c:v>
                </c:pt>
                <c:pt idx="5">
                  <c:v>0.4658262856693156</c:v>
                </c:pt>
                <c:pt idx="6">
                  <c:v>0.41825710142077893</c:v>
                </c:pt>
                <c:pt idx="7">
                  <c:v>0.4267680898347359</c:v>
                </c:pt>
                <c:pt idx="8">
                  <c:v>0.43758576772236396</c:v>
                </c:pt>
                <c:pt idx="9">
                  <c:v>0.5760506563132581</c:v>
                </c:pt>
              </c:numCache>
            </c:numRef>
          </c:val>
          <c:smooth val="0"/>
        </c:ser>
        <c:marker val="1"/>
        <c:axId val="5076278"/>
        <c:axId val="45686503"/>
      </c:lineChart>
      <c:catAx>
        <c:axId val="5076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5686503"/>
        <c:crosses val="autoZero"/>
        <c:auto val="1"/>
        <c:lblOffset val="100"/>
        <c:noMultiLvlLbl val="0"/>
      </c:catAx>
      <c:valAx>
        <c:axId val="4568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0762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"/>
          <c:y val="0.92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Total Imprisonment Rates, Black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25"/>
          <c:w val="0.910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all_admitstatus!$M$11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all_admitstatus!$N$11:$W$11</c:f>
              <c:numCache>
                <c:ptCount val="10"/>
                <c:pt idx="0">
                  <c:v>14.38220715514806</c:v>
                </c:pt>
                <c:pt idx="1">
                  <c:v>23.146051585504534</c:v>
                </c:pt>
                <c:pt idx="2">
                  <c:v>28.65060586151878</c:v>
                </c:pt>
                <c:pt idx="3">
                  <c:v>29.686009616320494</c:v>
                </c:pt>
                <c:pt idx="4">
                  <c:v>31.13847038252413</c:v>
                </c:pt>
                <c:pt idx="5">
                  <c:v>37.4102627242248</c:v>
                </c:pt>
                <c:pt idx="6">
                  <c:v>42.98362417361646</c:v>
                </c:pt>
                <c:pt idx="7">
                  <c:v>34.86928666737955</c:v>
                </c:pt>
                <c:pt idx="8">
                  <c:v>40.788138067847356</c:v>
                </c:pt>
                <c:pt idx="9">
                  <c:v>38.15548128772451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all_admitstatus!$M$12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all_admitstatus!$N$12:$W$12</c:f>
              <c:numCache>
                <c:ptCount val="10"/>
                <c:pt idx="0">
                  <c:v>12.841256388525053</c:v>
                </c:pt>
                <c:pt idx="1">
                  <c:v>15.598426068492186</c:v>
                </c:pt>
                <c:pt idx="2">
                  <c:v>23.2168702670928</c:v>
                </c:pt>
                <c:pt idx="3">
                  <c:v>20.9262035000292</c:v>
                </c:pt>
                <c:pt idx="4">
                  <c:v>21.557402572516708</c:v>
                </c:pt>
                <c:pt idx="5">
                  <c:v>20.362548065084386</c:v>
                </c:pt>
                <c:pt idx="6">
                  <c:v>25.696731842922887</c:v>
                </c:pt>
                <c:pt idx="7">
                  <c:v>21.386495822659455</c:v>
                </c:pt>
                <c:pt idx="8">
                  <c:v>24.565583154498977</c:v>
                </c:pt>
                <c:pt idx="9">
                  <c:v>24.364343472884325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all_admitstatus!$M$13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all_admitstatus!$N$13:$W$13</c:f>
              <c:numCache>
                <c:ptCount val="10"/>
                <c:pt idx="0">
                  <c:v>4.622852299869019</c:v>
                </c:pt>
                <c:pt idx="1">
                  <c:v>7.5476255170123485</c:v>
                </c:pt>
                <c:pt idx="2">
                  <c:v>26.180726045870607</c:v>
                </c:pt>
                <c:pt idx="3">
                  <c:v>37.472503941912755</c:v>
                </c:pt>
                <c:pt idx="4">
                  <c:v>40.71953819253156</c:v>
                </c:pt>
                <c:pt idx="5">
                  <c:v>33.1483340594397</c:v>
                </c:pt>
                <c:pt idx="6">
                  <c:v>42.98362417361646</c:v>
                </c:pt>
                <c:pt idx="7">
                  <c:v>36.26405813407473</c:v>
                </c:pt>
                <c:pt idx="8">
                  <c:v>44.03264905051703</c:v>
                </c:pt>
                <c:pt idx="9">
                  <c:v>40.913708850692544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all_admitstatus!$M$14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all_admitstatus!$N$14:$W$14</c:f>
              <c:numCache>
                <c:ptCount val="10"/>
                <c:pt idx="0">
                  <c:v>14.89585741068906</c:v>
                </c:pt>
                <c:pt idx="1">
                  <c:v>15.598426068492186</c:v>
                </c:pt>
                <c:pt idx="2">
                  <c:v>24.204822193352072</c:v>
                </c:pt>
                <c:pt idx="3">
                  <c:v>18.979579918631135</c:v>
                </c:pt>
                <c:pt idx="4">
                  <c:v>21.078349182016336</c:v>
                </c:pt>
                <c:pt idx="5">
                  <c:v>24.624476729869492</c:v>
                </c:pt>
                <c:pt idx="6">
                  <c:v>22.89345200551312</c:v>
                </c:pt>
                <c:pt idx="7">
                  <c:v>25.570810222745003</c:v>
                </c:pt>
                <c:pt idx="8">
                  <c:v>25.956087861357407</c:v>
                </c:pt>
                <c:pt idx="9">
                  <c:v>31.259912380304414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all_admitstatus!$M$15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all_admitstatus!$N$15:$W$15</c:f>
              <c:numCache>
                <c:ptCount val="10"/>
                <c:pt idx="0">
                  <c:v>7.704753833115032</c:v>
                </c:pt>
                <c:pt idx="1">
                  <c:v>9.057150620414818</c:v>
                </c:pt>
                <c:pt idx="2">
                  <c:v>8.39759137320378</c:v>
                </c:pt>
                <c:pt idx="3">
                  <c:v>12.653053279087423</c:v>
                </c:pt>
                <c:pt idx="4">
                  <c:v>12.934441543510024</c:v>
                </c:pt>
                <c:pt idx="5">
                  <c:v>17.047714659140414</c:v>
                </c:pt>
                <c:pt idx="6">
                  <c:v>20.090172168103347</c:v>
                </c:pt>
                <c:pt idx="7">
                  <c:v>19.526800533732548</c:v>
                </c:pt>
                <c:pt idx="8">
                  <c:v>17.613059620206815</c:v>
                </c:pt>
                <c:pt idx="9">
                  <c:v>23.904638879056318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all_admitstatus!$M$16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all_admitstatus!$N$16:$W$16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0.4939759631296341</c:v>
                </c:pt>
                <c:pt idx="3">
                  <c:v>0.9733117906990325</c:v>
                </c:pt>
                <c:pt idx="4">
                  <c:v>0.4790533905003712</c:v>
                </c:pt>
                <c:pt idx="5">
                  <c:v>0</c:v>
                </c:pt>
                <c:pt idx="6">
                  <c:v>0</c:v>
                </c:pt>
                <c:pt idx="7">
                  <c:v>0.46492382223172735</c:v>
                </c:pt>
                <c:pt idx="8">
                  <c:v>0.9270031379056218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525344"/>
        <c:axId val="9619233"/>
      </c:lineChart>
      <c:catAx>
        <c:axId val="852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619233"/>
        <c:crosses val="autoZero"/>
        <c:auto val="1"/>
        <c:lblOffset val="100"/>
        <c:noMultiLvlLbl val="0"/>
      </c:catAx>
      <c:valAx>
        <c:axId val="9619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5253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"/>
          <c:y val="0.95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Total Imprisonment Rates, Black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25"/>
          <c:w val="0.910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all_admitstatus!$Y$11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all_admitstatus!$Z$11:$AI$11</c:f>
              <c:numCache>
                <c:ptCount val="10"/>
                <c:pt idx="0">
                  <c:v>18.764129370326298</c:v>
                </c:pt>
                <c:pt idx="1">
                  <c:v>22.059621534057126</c:v>
                </c:pt>
                <c:pt idx="2">
                  <c:v>27.160889021114603</c:v>
                </c:pt>
                <c:pt idx="3">
                  <c:v>29.825028620121135</c:v>
                </c:pt>
                <c:pt idx="4">
                  <c:v>32.74491424102314</c:v>
                </c:pt>
                <c:pt idx="5">
                  <c:v>37.17745242678846</c:v>
                </c:pt>
                <c:pt idx="6">
                  <c:v>38.421057855073606</c:v>
                </c:pt>
                <c:pt idx="7">
                  <c:v>39.54701630294779</c:v>
                </c:pt>
                <c:pt idx="8">
                  <c:v>37.9376353409838</c:v>
                </c:pt>
                <c:pt idx="9">
                  <c:v>39.471809677785934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all_admitstatus!$Y$12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all_admitstatus!$Z$12:$AI$12</c:f>
              <c:numCache>
                <c:ptCount val="10"/>
                <c:pt idx="0">
                  <c:v>14.21984122850862</c:v>
                </c:pt>
                <c:pt idx="1">
                  <c:v>17.218850908036682</c:v>
                </c:pt>
                <c:pt idx="2">
                  <c:v>19.913833278538064</c:v>
                </c:pt>
                <c:pt idx="3">
                  <c:v>21.900158779879572</c:v>
                </c:pt>
                <c:pt idx="4">
                  <c:v>20.948718045876763</c:v>
                </c:pt>
                <c:pt idx="5">
                  <c:v>22.53889416017466</c:v>
                </c:pt>
                <c:pt idx="6">
                  <c:v>22.481925243555576</c:v>
                </c:pt>
                <c:pt idx="7">
                  <c:v>23.882936940027108</c:v>
                </c:pt>
                <c:pt idx="8">
                  <c:v>23.43880748334759</c:v>
                </c:pt>
                <c:pt idx="9">
                  <c:v>24.46496331369165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all_admitstatus!$Y$13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all_admitstatus!$Z$13:$AI$13</c:f>
              <c:numCache>
                <c:ptCount val="10"/>
                <c:pt idx="0">
                  <c:v>6.085238908440684</c:v>
                </c:pt>
                <c:pt idx="1">
                  <c:v>12.783734620917324</c:v>
                </c:pt>
                <c:pt idx="2">
                  <c:v>23.73361850159857</c:v>
                </c:pt>
                <c:pt idx="3">
                  <c:v>34.79092272677164</c:v>
                </c:pt>
                <c:pt idx="4">
                  <c:v>37.11345873129466</c:v>
                </c:pt>
                <c:pt idx="5">
                  <c:v>38.95049880852924</c:v>
                </c:pt>
                <c:pt idx="6">
                  <c:v>37.465338789043635</c:v>
                </c:pt>
                <c:pt idx="7">
                  <c:v>41.09344378606941</c:v>
                </c:pt>
                <c:pt idx="8">
                  <c:v>40.40347201176143</c:v>
                </c:pt>
                <c:pt idx="9">
                  <c:v>42.47317895060479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all_admitstatus!$Y$14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all_admitstatus!$Z$14:$AI$14</c:f>
              <c:numCache>
                <c:ptCount val="10"/>
                <c:pt idx="0">
                  <c:v>15.247141739590624</c:v>
                </c:pt>
                <c:pt idx="1">
                  <c:v>18.233035224177772</c:v>
                </c:pt>
                <c:pt idx="2">
                  <c:v>19.594276060158464</c:v>
                </c:pt>
                <c:pt idx="3">
                  <c:v>21.420917097999848</c:v>
                </c:pt>
                <c:pt idx="4">
                  <c:v>21.560801943505652</c:v>
                </c:pt>
                <c:pt idx="5">
                  <c:v>22.865425972466312</c:v>
                </c:pt>
                <c:pt idx="6">
                  <c:v>24.362912986042534</c:v>
                </c:pt>
                <c:pt idx="7">
                  <c:v>24.806783363205174</c:v>
                </c:pt>
                <c:pt idx="8">
                  <c:v>27.59560348813561</c:v>
                </c:pt>
                <c:pt idx="9">
                  <c:v>28.60800012083091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all_admitstatus!$Y$15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all_admitstatus!$Z$15:$AI$15</c:f>
              <c:numCache>
                <c:ptCount val="10"/>
                <c:pt idx="0">
                  <c:v>8.380952226764926</c:v>
                </c:pt>
                <c:pt idx="1">
                  <c:v>8.38649860891121</c:v>
                </c:pt>
                <c:pt idx="2">
                  <c:v>10.035931757568674</c:v>
                </c:pt>
                <c:pt idx="3">
                  <c:v>11.328362065267077</c:v>
                </c:pt>
                <c:pt idx="4">
                  <c:v>14.21173649391262</c:v>
                </c:pt>
                <c:pt idx="5">
                  <c:v>16.690776123584595</c:v>
                </c:pt>
                <c:pt idx="6">
                  <c:v>18.888229120325438</c:v>
                </c:pt>
                <c:pt idx="7">
                  <c:v>19.0766774406809</c:v>
                </c:pt>
                <c:pt idx="8">
                  <c:v>20.348166344331897</c:v>
                </c:pt>
                <c:pt idx="9">
                  <c:v>20.758849249631567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all_admitstatus!$Y$16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all_admitstatus!$Z$16:$AI$16</c:f>
              <c:numCache>
                <c:ptCount val="10"/>
                <c:pt idx="0">
                  <c:v>0</c:v>
                </c:pt>
                <c:pt idx="1">
                  <c:v>0.1646586543765447</c:v>
                </c:pt>
                <c:pt idx="2">
                  <c:v>0.48909591794288887</c:v>
                </c:pt>
                <c:pt idx="3">
                  <c:v>0.6487803814430126</c:v>
                </c:pt>
                <c:pt idx="4">
                  <c:v>0.48412172706646794</c:v>
                </c:pt>
                <c:pt idx="5">
                  <c:v>0.15968446350012375</c:v>
                </c:pt>
                <c:pt idx="6">
                  <c:v>0.15497460741057578</c:v>
                </c:pt>
                <c:pt idx="7">
                  <c:v>0.4639756533791164</c:v>
                </c:pt>
                <c:pt idx="8">
                  <c:v>0.4639756533791164</c:v>
                </c:pt>
                <c:pt idx="9">
                  <c:v>0.4635015689528109</c:v>
                </c:pt>
              </c:numCache>
            </c:numRef>
          </c:val>
          <c:smooth val="0"/>
        </c:ser>
        <c:marker val="1"/>
        <c:axId val="19464234"/>
        <c:axId val="40960379"/>
      </c:lineChart>
      <c:catAx>
        <c:axId val="1946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auto val="1"/>
        <c:lblOffset val="100"/>
        <c:noMultiLvlLbl val="0"/>
      </c:catAx>
      <c:valAx>
        <c:axId val="40960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46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"/>
          <c:y val="0.958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Total Imprisonment Rates, Hispanics (Any Race)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55"/>
          <c:w val="0.9115"/>
          <c:h val="0.8452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all_admitstatus!$M$20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all_admitstatus!$N$20:$W$20</c:f>
              <c:numCache>
                <c:ptCount val="10"/>
                <c:pt idx="0">
                  <c:v>6.665926008221309</c:v>
                </c:pt>
                <c:pt idx="1">
                  <c:v>4.326382279138184</c:v>
                </c:pt>
                <c:pt idx="2">
                  <c:v>14.73560121252947</c:v>
                </c:pt>
                <c:pt idx="3">
                  <c:v>8.184980560671168</c:v>
                </c:pt>
                <c:pt idx="4">
                  <c:v>33.53255616703158</c:v>
                </c:pt>
                <c:pt idx="5">
                  <c:v>15.263097645667187</c:v>
                </c:pt>
                <c:pt idx="6">
                  <c:v>11.133584457516097</c:v>
                </c:pt>
                <c:pt idx="7">
                  <c:v>8.959770629871874</c:v>
                </c:pt>
                <c:pt idx="8">
                  <c:v>12.097749818533753</c:v>
                </c:pt>
                <c:pt idx="9">
                  <c:v>10.053113952046646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all_admitstatus!$M$21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all_admitstatus!$N$21:$W$21</c:f>
              <c:numCache>
                <c:ptCount val="10"/>
                <c:pt idx="0">
                  <c:v>0</c:v>
                </c:pt>
                <c:pt idx="1">
                  <c:v>6.489573418707277</c:v>
                </c:pt>
                <c:pt idx="2">
                  <c:v>10.525429437521051</c:v>
                </c:pt>
                <c:pt idx="3">
                  <c:v>0</c:v>
                </c:pt>
                <c:pt idx="4">
                  <c:v>1.9725033039430342</c:v>
                </c:pt>
                <c:pt idx="5">
                  <c:v>5.723661617125195</c:v>
                </c:pt>
                <c:pt idx="6">
                  <c:v>3.7111948191720323</c:v>
                </c:pt>
                <c:pt idx="7">
                  <c:v>5.375862377923125</c:v>
                </c:pt>
                <c:pt idx="8">
                  <c:v>6.912999896305001</c:v>
                </c:pt>
                <c:pt idx="9">
                  <c:v>3.3510379840155484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all_admitstatus!$M$22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all_admitstatus!$N$22:$W$22</c:f>
              <c:numCache>
                <c:ptCount val="10"/>
                <c:pt idx="0">
                  <c:v>4.4439506721475395</c:v>
                </c:pt>
                <c:pt idx="1">
                  <c:v>6.489573418707277</c:v>
                </c:pt>
                <c:pt idx="2">
                  <c:v>8.42034355001684</c:v>
                </c:pt>
                <c:pt idx="3">
                  <c:v>10.23122570083896</c:v>
                </c:pt>
                <c:pt idx="4">
                  <c:v>11.835019823658204</c:v>
                </c:pt>
                <c:pt idx="5">
                  <c:v>7.631548822833594</c:v>
                </c:pt>
                <c:pt idx="6">
                  <c:v>9.27798704793008</c:v>
                </c:pt>
                <c:pt idx="7">
                  <c:v>10.75172475584625</c:v>
                </c:pt>
                <c:pt idx="8">
                  <c:v>5.184749922228751</c:v>
                </c:pt>
                <c:pt idx="9">
                  <c:v>8.377594960038872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all_admitstatus!$M$23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all_admitstatus!$N$23:$W$23</c:f>
              <c:numCache>
                <c:ptCount val="10"/>
                <c:pt idx="0">
                  <c:v>4.4439506721475395</c:v>
                </c:pt>
                <c:pt idx="1">
                  <c:v>0</c:v>
                </c:pt>
                <c:pt idx="2">
                  <c:v>2.10508588750421</c:v>
                </c:pt>
                <c:pt idx="3">
                  <c:v>2.046245140167792</c:v>
                </c:pt>
                <c:pt idx="4">
                  <c:v>0</c:v>
                </c:pt>
                <c:pt idx="5">
                  <c:v>11.44732323425039</c:v>
                </c:pt>
                <c:pt idx="6">
                  <c:v>7.422389638344065</c:v>
                </c:pt>
                <c:pt idx="7">
                  <c:v>7.1678165038975</c:v>
                </c:pt>
                <c:pt idx="8">
                  <c:v>3.4564999481525005</c:v>
                </c:pt>
                <c:pt idx="9">
                  <c:v>1.6755189920077742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all_admitstatus!$M$24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all_admitstatus!$N$24:$W$24</c:f>
              <c:numCache>
                <c:ptCount val="10"/>
                <c:pt idx="0">
                  <c:v>4.4439506721475395</c:v>
                </c:pt>
                <c:pt idx="1">
                  <c:v>8.652764558276369</c:v>
                </c:pt>
                <c:pt idx="2">
                  <c:v>2.10508588750421</c:v>
                </c:pt>
                <c:pt idx="3">
                  <c:v>4.092490280335584</c:v>
                </c:pt>
                <c:pt idx="4">
                  <c:v>3.9450066078860684</c:v>
                </c:pt>
                <c:pt idx="5">
                  <c:v>5.723661617125195</c:v>
                </c:pt>
                <c:pt idx="6">
                  <c:v>1.8555974095860162</c:v>
                </c:pt>
                <c:pt idx="7">
                  <c:v>1.791954125974375</c:v>
                </c:pt>
                <c:pt idx="8">
                  <c:v>1.7282499740762503</c:v>
                </c:pt>
                <c:pt idx="9">
                  <c:v>3.3510379840155484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all_admitstatus!$M$25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all_admitstatus!$N$25:$W$25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3099092"/>
        <c:axId val="29456373"/>
      </c:lineChart>
      <c:catAx>
        <c:axId val="3309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auto val="1"/>
        <c:lblOffset val="100"/>
        <c:noMultiLvlLbl val="0"/>
      </c:catAx>
      <c:valAx>
        <c:axId val="294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3099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"/>
          <c:y val="0.953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Total Imprisonment Rates, Hispanics (Any Race)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55"/>
          <c:w val="0.9115"/>
          <c:h val="0.8452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all_admitstatus!$Y$20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all_admitstatus!$Z$20:$AI$20</c:f>
              <c:numCache>
                <c:ptCount val="10"/>
                <c:pt idx="0">
                  <c:v>5.496154143679746</c:v>
                </c:pt>
                <c:pt idx="1">
                  <c:v>8.575969833296321</c:v>
                </c:pt>
                <c:pt idx="2">
                  <c:v>9.082321350779607</c:v>
                </c:pt>
                <c:pt idx="3">
                  <c:v>18.817712646744074</c:v>
                </c:pt>
                <c:pt idx="4">
                  <c:v>18.993544791123313</c:v>
                </c:pt>
                <c:pt idx="5">
                  <c:v>19.976412756738288</c:v>
                </c:pt>
                <c:pt idx="6">
                  <c:v>11.78548424435172</c:v>
                </c:pt>
                <c:pt idx="7">
                  <c:v>10.730368301973906</c:v>
                </c:pt>
                <c:pt idx="8">
                  <c:v>10.370211466817423</c:v>
                </c:pt>
                <c:pt idx="9">
                  <c:v>11.0754318852902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all_admitstatus!$Y$21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all_admitstatus!$Z$21:$AI$21</c:f>
              <c:numCache>
                <c:ptCount val="10"/>
                <c:pt idx="0">
                  <c:v>3.2447867093536384</c:v>
                </c:pt>
                <c:pt idx="1">
                  <c:v>5.671667618742776</c:v>
                </c:pt>
                <c:pt idx="2">
                  <c:v>5.671667618742776</c:v>
                </c:pt>
                <c:pt idx="3">
                  <c:v>4.165977580488028</c:v>
                </c:pt>
                <c:pt idx="4">
                  <c:v>2.5653883070227432</c:v>
                </c:pt>
                <c:pt idx="5">
                  <c:v>3.802453246746754</c:v>
                </c:pt>
                <c:pt idx="6">
                  <c:v>4.936906271406785</c:v>
                </c:pt>
                <c:pt idx="7">
                  <c:v>5.33335236446672</c:v>
                </c:pt>
                <c:pt idx="8">
                  <c:v>5.213300086081225</c:v>
                </c:pt>
                <c:pt idx="9">
                  <c:v>5.1320189401602745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all_admitstatus!$Y$22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all_admitstatus!$Z$22:$AI$22</c:f>
              <c:numCache>
                <c:ptCount val="10"/>
                <c:pt idx="0">
                  <c:v>5.466762045427409</c:v>
                </c:pt>
                <c:pt idx="1">
                  <c:v>6.451289213623885</c:v>
                </c:pt>
                <c:pt idx="2">
                  <c:v>8.38038088985436</c:v>
                </c:pt>
                <c:pt idx="3">
                  <c:v>10.162196358171334</c:v>
                </c:pt>
                <c:pt idx="4">
                  <c:v>9.899264782443586</c:v>
                </c:pt>
                <c:pt idx="5">
                  <c:v>9.581518564807292</c:v>
                </c:pt>
                <c:pt idx="6">
                  <c:v>9.220420208869976</c:v>
                </c:pt>
                <c:pt idx="7">
                  <c:v>8.404820575335027</c:v>
                </c:pt>
                <c:pt idx="8">
                  <c:v>8.104689879371291</c:v>
                </c:pt>
                <c:pt idx="9">
                  <c:v>6.781172441133812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all_admitstatus!$Y$23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all_admitstatus!$Z$23:$AI$23</c:f>
              <c:numCache>
                <c:ptCount val="10"/>
                <c:pt idx="0">
                  <c:v>2.2219753360737697</c:v>
                </c:pt>
                <c:pt idx="1">
                  <c:v>2.183012186550583</c:v>
                </c:pt>
                <c:pt idx="2">
                  <c:v>1.3837770092240007</c:v>
                </c:pt>
                <c:pt idx="3">
                  <c:v>1.3837770092240007</c:v>
                </c:pt>
                <c:pt idx="4">
                  <c:v>4.49785612480606</c:v>
                </c:pt>
                <c:pt idx="5">
                  <c:v>6.289904290864818</c:v>
                </c:pt>
                <c:pt idx="6">
                  <c:v>8.679176458830652</c:v>
                </c:pt>
                <c:pt idx="7">
                  <c:v>6.015568696798021</c:v>
                </c:pt>
                <c:pt idx="8">
                  <c:v>4.099945148019258</c:v>
                </c:pt>
                <c:pt idx="9">
                  <c:v>2.5660094700801372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all_admitstatus!$Y$24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all_admitstatus!$Z$24:$AI$24</c:f>
              <c:numCache>
                <c:ptCount val="10"/>
                <c:pt idx="0">
                  <c:v>6.548357615211954</c:v>
                </c:pt>
                <c:pt idx="1">
                  <c:v>5.067267039309372</c:v>
                </c:pt>
                <c:pt idx="2">
                  <c:v>4.950113575372054</c:v>
                </c:pt>
                <c:pt idx="3">
                  <c:v>3.380860925241954</c:v>
                </c:pt>
                <c:pt idx="4">
                  <c:v>4.587052835115616</c:v>
                </c:pt>
                <c:pt idx="5">
                  <c:v>3.841421878199093</c:v>
                </c:pt>
                <c:pt idx="6">
                  <c:v>3.123737717561862</c:v>
                </c:pt>
                <c:pt idx="7">
                  <c:v>1.791933836545547</c:v>
                </c:pt>
                <c:pt idx="8">
                  <c:v>2.2904140280220577</c:v>
                </c:pt>
                <c:pt idx="9">
                  <c:v>2.5396439790458993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all_admitstatus!$Y$25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all_admitstatus!$Z$25:$AI$25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780766"/>
        <c:axId val="37155983"/>
      </c:lineChart>
      <c:catAx>
        <c:axId val="6378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7155983"/>
        <c:crosses val="autoZero"/>
        <c:auto val="1"/>
        <c:lblOffset val="100"/>
        <c:noMultiLvlLbl val="0"/>
      </c:catAx>
      <c:valAx>
        <c:axId val="37155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3780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"/>
          <c:y val="0.953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Milwaukee County Total Imprisonment Rates, American Indians (Non-Hisp)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11"/>
          <c:w val="0.90675"/>
          <c:h val="0.7682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all_admitstatus!$M$29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all_admitstatus!$N$29:$W$29</c:f>
              <c:numCache>
                <c:ptCount val="10"/>
                <c:pt idx="0">
                  <c:v>0</c:v>
                </c:pt>
                <c:pt idx="1">
                  <c:v>31.407035175879397</c:v>
                </c:pt>
                <c:pt idx="2">
                  <c:v>31.695721077654518</c:v>
                </c:pt>
                <c:pt idx="3">
                  <c:v>63.73486297004461</c:v>
                </c:pt>
                <c:pt idx="4">
                  <c:v>16.087516087516086</c:v>
                </c:pt>
                <c:pt idx="5">
                  <c:v>65.2954619653934</c:v>
                </c:pt>
                <c:pt idx="6">
                  <c:v>49.35022207599935</c:v>
                </c:pt>
                <c:pt idx="7">
                  <c:v>49.84216647283602</c:v>
                </c:pt>
                <c:pt idx="8">
                  <c:v>67.24949562878278</c:v>
                </c:pt>
                <c:pt idx="9">
                  <c:v>50.735667174023334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all_admitstatus!$M$30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all_admitstatus!$N$30:$W$30</c:f>
              <c:numCache>
                <c:ptCount val="10"/>
                <c:pt idx="0">
                  <c:v>31.575623618566464</c:v>
                </c:pt>
                <c:pt idx="1">
                  <c:v>31.407035175879397</c:v>
                </c:pt>
                <c:pt idx="2">
                  <c:v>47.543581616481774</c:v>
                </c:pt>
                <c:pt idx="3">
                  <c:v>0</c:v>
                </c:pt>
                <c:pt idx="4">
                  <c:v>32.17503217503217</c:v>
                </c:pt>
                <c:pt idx="5">
                  <c:v>16.32386549134835</c:v>
                </c:pt>
                <c:pt idx="6">
                  <c:v>16.450074025333112</c:v>
                </c:pt>
                <c:pt idx="7">
                  <c:v>33.22811098189068</c:v>
                </c:pt>
                <c:pt idx="8">
                  <c:v>33.62474781439139</c:v>
                </c:pt>
                <c:pt idx="9">
                  <c:v>16.91188905800778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all_admitstatus!$M$31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all_admitstatus!$N$31:$W$31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33.62474781439139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all_admitstatus!$M$32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all_admitstatus!$N$32:$W$32</c:f>
              <c:numCache>
                <c:ptCount val="10"/>
                <c:pt idx="0">
                  <c:v>15.787811809283232</c:v>
                </c:pt>
                <c:pt idx="1">
                  <c:v>31.407035175879397</c:v>
                </c:pt>
                <c:pt idx="2">
                  <c:v>47.543581616481774</c:v>
                </c:pt>
                <c:pt idx="3">
                  <c:v>63.73486297004461</c:v>
                </c:pt>
                <c:pt idx="4">
                  <c:v>32.17503217503217</c:v>
                </c:pt>
                <c:pt idx="5">
                  <c:v>65.2954619653934</c:v>
                </c:pt>
                <c:pt idx="6">
                  <c:v>16.450074025333112</c:v>
                </c:pt>
                <c:pt idx="7">
                  <c:v>0</c:v>
                </c:pt>
                <c:pt idx="8">
                  <c:v>16.812373907195695</c:v>
                </c:pt>
                <c:pt idx="9">
                  <c:v>50.735667174023334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all_admitstatus!$M$33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all_admitstatus!$N$33:$W$33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15.933715742511152</c:v>
                </c:pt>
                <c:pt idx="4">
                  <c:v>0</c:v>
                </c:pt>
                <c:pt idx="5">
                  <c:v>32.6477309826967</c:v>
                </c:pt>
                <c:pt idx="6">
                  <c:v>0</c:v>
                </c:pt>
                <c:pt idx="7">
                  <c:v>16.61405549094534</c:v>
                </c:pt>
                <c:pt idx="8">
                  <c:v>0</c:v>
                </c:pt>
                <c:pt idx="9">
                  <c:v>33.82377811601556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all_admitstatus!$M$34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all_admitstatus!$N$34:$W$34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15.933715742511152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968392"/>
        <c:axId val="56844617"/>
      </c:lineChart>
      <c:catAx>
        <c:axId val="65968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844617"/>
        <c:crosses val="autoZero"/>
        <c:auto val="1"/>
        <c:lblOffset val="100"/>
        <c:noMultiLvlLbl val="0"/>
      </c:catAx>
      <c:valAx>
        <c:axId val="56844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968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"/>
          <c:y val="0.93975"/>
          <c:w val="0.94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Milwaukee County Total Imprisonment Rates, American Indians (Non-Hisp)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775"/>
          <c:w val="0.90675"/>
          <c:h val="0.771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all_admitstatus!$Y$29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all_admitstatus!$Z$29:$AI$29</c:f>
              <c:numCache>
                <c:ptCount val="10"/>
                <c:pt idx="0">
                  <c:v>15.703517587939698</c:v>
                </c:pt>
                <c:pt idx="1">
                  <c:v>21.034252084511305</c:v>
                </c:pt>
                <c:pt idx="2">
                  <c:v>42.279206407859505</c:v>
                </c:pt>
                <c:pt idx="3">
                  <c:v>37.172700045071736</c:v>
                </c:pt>
                <c:pt idx="4">
                  <c:v>48.37261367431804</c:v>
                </c:pt>
                <c:pt idx="5">
                  <c:v>43.577733376302945</c:v>
                </c:pt>
                <c:pt idx="6">
                  <c:v>54.829283504742925</c:v>
                </c:pt>
                <c:pt idx="7">
                  <c:v>55.48062805920605</c:v>
                </c:pt>
                <c:pt idx="8">
                  <c:v>55.942443091880705</c:v>
                </c:pt>
                <c:pt idx="9">
                  <c:v>58.99258140140306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all_admitstatus!$Y$30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all_admitstatus!$Z$30:$AI$30</c:f>
              <c:numCache>
                <c:ptCount val="10"/>
                <c:pt idx="0">
                  <c:v>31.49132939722293</c:v>
                </c:pt>
                <c:pt idx="1">
                  <c:v>36.84208013697588</c:v>
                </c:pt>
                <c:pt idx="2">
                  <c:v>26.31687226412039</c:v>
                </c:pt>
                <c:pt idx="3">
                  <c:v>26.572871263837982</c:v>
                </c:pt>
                <c:pt idx="4">
                  <c:v>16.166299222126842</c:v>
                </c:pt>
                <c:pt idx="5">
                  <c:v>21.64965723057121</c:v>
                </c:pt>
                <c:pt idx="6">
                  <c:v>22.000683499524047</c:v>
                </c:pt>
                <c:pt idx="7">
                  <c:v>27.767644273871724</c:v>
                </c:pt>
                <c:pt idx="8">
                  <c:v>27.92158261809662</c:v>
                </c:pt>
                <c:pt idx="9">
                  <c:v>25.268318436199586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all_admitstatus!$Y$31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all_admitstatus!$Z$31:$AI$31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11.208249271463798</c:v>
                </c:pt>
                <c:pt idx="8">
                  <c:v>11.208249271463798</c:v>
                </c:pt>
                <c:pt idx="9">
                  <c:v>16.812373907195695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all_admitstatus!$Y$32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all_admitstatus!$Z$32:$AI$32</c:f>
              <c:numCache>
                <c:ptCount val="10"/>
                <c:pt idx="0">
                  <c:v>23.597423492581314</c:v>
                </c:pt>
                <c:pt idx="1">
                  <c:v>31.579476200548132</c:v>
                </c:pt>
                <c:pt idx="2">
                  <c:v>47.561826587468595</c:v>
                </c:pt>
                <c:pt idx="3">
                  <c:v>47.81782558718618</c:v>
                </c:pt>
                <c:pt idx="4">
                  <c:v>53.73511903682339</c:v>
                </c:pt>
                <c:pt idx="5">
                  <c:v>37.97352272191956</c:v>
                </c:pt>
                <c:pt idx="6">
                  <c:v>27.248511996908835</c:v>
                </c:pt>
                <c:pt idx="7">
                  <c:v>11.08748264417627</c:v>
                </c:pt>
                <c:pt idx="8">
                  <c:v>22.516013693739676</c:v>
                </c:pt>
                <c:pt idx="9">
                  <c:v>33.77402054060951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all_admitstatus!$Y$33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all_admitstatus!$Z$33:$AI$33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5.311238580837051</c:v>
                </c:pt>
                <c:pt idx="3">
                  <c:v>5.311238580837051</c:v>
                </c:pt>
                <c:pt idx="4">
                  <c:v>16.193815575069284</c:v>
                </c:pt>
                <c:pt idx="5">
                  <c:v>10.882576994232233</c:v>
                </c:pt>
                <c:pt idx="6">
                  <c:v>16.420595491214012</c:v>
                </c:pt>
                <c:pt idx="7">
                  <c:v>5.53801849698178</c:v>
                </c:pt>
                <c:pt idx="8">
                  <c:v>16.8126112023203</c:v>
                </c:pt>
                <c:pt idx="9">
                  <c:v>16.91188905800778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all_admitstatus!$Y$34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all_admitstatus!$Z$34:$AI$34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5.311238580837051</c:v>
                </c:pt>
                <c:pt idx="3">
                  <c:v>5.311238580837051</c:v>
                </c:pt>
                <c:pt idx="4">
                  <c:v>5.311238580837051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839506"/>
        <c:axId val="41011235"/>
      </c:lineChart>
      <c:catAx>
        <c:axId val="41839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011235"/>
        <c:crosses val="autoZero"/>
        <c:auto val="1"/>
        <c:lblOffset val="100"/>
        <c:noMultiLvlLbl val="0"/>
      </c:catAx>
      <c:valAx>
        <c:axId val="4101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839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"/>
          <c:y val="0.93975"/>
          <c:w val="0.94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Milwaukee County Total Imprisonment Rates, Asian &amp; Pacific Isl (Non-Hisp)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11"/>
          <c:w val="0.90675"/>
          <c:h val="0.76825"/>
        </c:manualLayout>
      </c:layout>
      <c:lineChart>
        <c:grouping val="standard"/>
        <c:varyColors val="0"/>
        <c:ser>
          <c:idx val="2"/>
          <c:order val="0"/>
          <c:tx>
            <c:strRef>
              <c:f>all_admitstatus!$M$29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all_admitstatus!$N$38:$W$38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5.490885130683067</c:v>
                </c:pt>
                <c:pt idx="7">
                  <c:v>0</c:v>
                </c:pt>
                <c:pt idx="8">
                  <c:v>5.27676639755158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all_admitstatus!$M$30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all_admitstatus!$N$39:$W$39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5.905976848570754</c:v>
                </c:pt>
                <c:pt idx="4">
                  <c:v>11.496895838123708</c:v>
                </c:pt>
                <c:pt idx="5">
                  <c:v>0</c:v>
                </c:pt>
                <c:pt idx="6">
                  <c:v>5.490885130683067</c:v>
                </c:pt>
                <c:pt idx="7">
                  <c:v>10.76773985140519</c:v>
                </c:pt>
                <c:pt idx="8">
                  <c:v>0</c:v>
                </c:pt>
                <c:pt idx="9">
                  <c:v>5.114304710274638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all_admitstatus!$M$31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all_admitstatus!$N$40:$W$40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5.114304710274638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all_admitstatus!$M$32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all_admitstatus!$N$41:$W$41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6.140243153628883</c:v>
                </c:pt>
                <c:pt idx="3">
                  <c:v>0</c:v>
                </c:pt>
                <c:pt idx="4">
                  <c:v>0</c:v>
                </c:pt>
                <c:pt idx="5">
                  <c:v>22.4290680722216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all_admitstatus!$M$33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all_admitstatus!$N$42:$W$42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5.490885130683067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all_admitstatus!$M$34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all_admitstatus!$N$28:$W$28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all_admitstatus!$N$43:$W$43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3556796"/>
        <c:axId val="33575709"/>
      </c:lineChart>
      <c:catAx>
        <c:axId val="3355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575709"/>
        <c:crosses val="autoZero"/>
        <c:auto val="1"/>
        <c:lblOffset val="100"/>
        <c:noMultiLvlLbl val="0"/>
      </c:catAx>
      <c:valAx>
        <c:axId val="3357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5567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5"/>
          <c:y val="0.93975"/>
          <c:w val="0.94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Chart 1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I89"/>
  <sheetViews>
    <sheetView tabSelected="1" workbookViewId="0" topLeftCell="W1">
      <selection activeCell="AA27" sqref="AA27"/>
    </sheetView>
  </sheetViews>
  <sheetFormatPr defaultColWidth="9.140625" defaultRowHeight="12.75"/>
  <cols>
    <col min="1" max="1" width="22.140625" style="0" customWidth="1"/>
    <col min="13" max="13" width="19.7109375" style="0" bestFit="1" customWidth="1"/>
    <col min="14" max="14" width="6.7109375" style="0" customWidth="1"/>
    <col min="15" max="15" width="6.57421875" style="0" customWidth="1"/>
    <col min="16" max="16" width="6.00390625" style="0" customWidth="1"/>
    <col min="17" max="17" width="7.8515625" style="0" customWidth="1"/>
    <col min="18" max="18" width="6.8515625" style="0" customWidth="1"/>
    <col min="19" max="19" width="5.8515625" style="0" customWidth="1"/>
    <col min="20" max="20" width="6.421875" style="0" customWidth="1"/>
    <col min="21" max="21" width="7.140625" style="0" customWidth="1"/>
    <col min="22" max="22" width="6.140625" style="0" customWidth="1"/>
    <col min="23" max="23" width="6.57421875" style="0" customWidth="1"/>
    <col min="25" max="25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49</v>
      </c>
      <c r="C2">
        <v>45</v>
      </c>
      <c r="D2">
        <v>40</v>
      </c>
      <c r="E2">
        <v>54</v>
      </c>
      <c r="F2">
        <v>59</v>
      </c>
      <c r="G2">
        <v>59</v>
      </c>
      <c r="H2">
        <v>45</v>
      </c>
      <c r="I2">
        <v>55</v>
      </c>
      <c r="J2">
        <v>54</v>
      </c>
      <c r="K2">
        <v>62</v>
      </c>
      <c r="M2" s="1" t="s">
        <v>1</v>
      </c>
      <c r="N2" s="3">
        <f aca="true" t="shared" si="0" ref="N2:N8">(B2/B$9)*100000</f>
        <v>7.02149580788041</v>
      </c>
      <c r="O2" s="3">
        <f aca="true" t="shared" si="1" ref="O2:W7">(C2/C$9)*100000</f>
        <v>6.503604442106358</v>
      </c>
      <c r="P2" s="3">
        <f t="shared" si="1"/>
        <v>5.842068442752841</v>
      </c>
      <c r="Q2" s="3">
        <f t="shared" si="1"/>
        <v>8.01694842281386</v>
      </c>
      <c r="R2" s="3">
        <f t="shared" si="1"/>
        <v>8.949224526942475</v>
      </c>
      <c r="S2" s="3">
        <f t="shared" si="1"/>
        <v>9.122239556195314</v>
      </c>
      <c r="T2" s="3">
        <f t="shared" si="1"/>
        <v>7.090567024766562</v>
      </c>
      <c r="U2" s="3">
        <f t="shared" si="1"/>
        <v>8.83607947973164</v>
      </c>
      <c r="V2" s="3">
        <f t="shared" si="1"/>
        <v>8.808761781718884</v>
      </c>
      <c r="W2" s="3">
        <f t="shared" si="1"/>
        <v>10.272247700341968</v>
      </c>
      <c r="Y2" s="1" t="s">
        <v>1</v>
      </c>
      <c r="Z2" s="3">
        <f>(N2+O2)/2</f>
        <v>6.762550124993384</v>
      </c>
      <c r="AA2" s="3">
        <f aca="true" t="shared" si="2" ref="AA2:AH8">SUM(N2:P2)/3</f>
        <v>6.455722897579869</v>
      </c>
      <c r="AB2" s="3">
        <f t="shared" si="2"/>
        <v>6.78754043589102</v>
      </c>
      <c r="AC2" s="3">
        <f t="shared" si="2"/>
        <v>7.602747130836391</v>
      </c>
      <c r="AD2" s="3">
        <f t="shared" si="2"/>
        <v>8.696137501983882</v>
      </c>
      <c r="AE2" s="3">
        <f t="shared" si="2"/>
        <v>8.387343702634785</v>
      </c>
      <c r="AF2" s="3">
        <f t="shared" si="2"/>
        <v>8.349628686897839</v>
      </c>
      <c r="AG2" s="3">
        <f t="shared" si="2"/>
        <v>8.245136095405696</v>
      </c>
      <c r="AH2" s="3">
        <f t="shared" si="2"/>
        <v>9.305696320597496</v>
      </c>
      <c r="AI2" s="3">
        <f>SUM(V2:W2)/2</f>
        <v>9.540504741030425</v>
      </c>
    </row>
    <row r="3" spans="1:35" ht="13.5">
      <c r="A3" s="1" t="s">
        <v>10</v>
      </c>
      <c r="B3">
        <v>46</v>
      </c>
      <c r="C3">
        <v>42</v>
      </c>
      <c r="D3">
        <v>35</v>
      </c>
      <c r="E3">
        <v>45</v>
      </c>
      <c r="F3">
        <v>35</v>
      </c>
      <c r="G3">
        <v>40</v>
      </c>
      <c r="H3">
        <v>37</v>
      </c>
      <c r="I3">
        <v>28</v>
      </c>
      <c r="J3">
        <v>45</v>
      </c>
      <c r="K3">
        <v>40</v>
      </c>
      <c r="M3" s="1" t="s">
        <v>10</v>
      </c>
      <c r="N3" s="3">
        <f t="shared" si="0"/>
        <v>6.591608309438753</v>
      </c>
      <c r="O3" s="3">
        <f t="shared" si="1"/>
        <v>6.070030812632601</v>
      </c>
      <c r="P3" s="3">
        <f t="shared" si="1"/>
        <v>5.111809887408736</v>
      </c>
      <c r="Q3" s="3">
        <f t="shared" si="1"/>
        <v>6.680790352344883</v>
      </c>
      <c r="R3" s="3">
        <f t="shared" si="1"/>
        <v>5.308862007508248</v>
      </c>
      <c r="S3" s="3">
        <f t="shared" si="1"/>
        <v>6.184569190640892</v>
      </c>
      <c r="T3" s="3">
        <f t="shared" si="1"/>
        <v>5.830021775919174</v>
      </c>
      <c r="U3" s="3">
        <f t="shared" si="1"/>
        <v>4.4983677351361075</v>
      </c>
      <c r="V3" s="3">
        <f t="shared" si="1"/>
        <v>7.340634818099069</v>
      </c>
      <c r="W3" s="3">
        <f t="shared" si="1"/>
        <v>6.627256580865785</v>
      </c>
      <c r="Y3" s="1" t="s">
        <v>10</v>
      </c>
      <c r="Z3" s="3">
        <f aca="true" t="shared" si="3" ref="Z3:Z8">(N3+O3)/2</f>
        <v>6.330819561035677</v>
      </c>
      <c r="AA3" s="3">
        <f t="shared" si="2"/>
        <v>5.92448300316003</v>
      </c>
      <c r="AB3" s="3">
        <f t="shared" si="2"/>
        <v>5.954210350795407</v>
      </c>
      <c r="AC3" s="3">
        <f t="shared" si="2"/>
        <v>5.700487415753955</v>
      </c>
      <c r="AD3" s="3">
        <f t="shared" si="2"/>
        <v>6.058073850164675</v>
      </c>
      <c r="AE3" s="3">
        <f t="shared" si="2"/>
        <v>5.774484324689438</v>
      </c>
      <c r="AF3" s="3">
        <f t="shared" si="2"/>
        <v>5.504319567232058</v>
      </c>
      <c r="AG3" s="3">
        <f t="shared" si="2"/>
        <v>5.889674776384783</v>
      </c>
      <c r="AH3" s="3">
        <f t="shared" si="2"/>
        <v>6.155419711366986</v>
      </c>
      <c r="AI3" s="3">
        <f aca="true" t="shared" si="4" ref="AI3:AI8">SUM(V3:W3)/2</f>
        <v>6.983945699482427</v>
      </c>
    </row>
    <row r="4" spans="1:35" ht="13.5">
      <c r="A4" s="1" t="s">
        <v>2</v>
      </c>
      <c r="B4">
        <v>15</v>
      </c>
      <c r="C4">
        <v>10</v>
      </c>
      <c r="D4">
        <v>16</v>
      </c>
      <c r="E4">
        <v>15</v>
      </c>
      <c r="F4">
        <v>17</v>
      </c>
      <c r="G4">
        <v>17</v>
      </c>
      <c r="H4">
        <v>10</v>
      </c>
      <c r="I4">
        <v>10</v>
      </c>
      <c r="J4">
        <v>23</v>
      </c>
      <c r="K4">
        <v>17</v>
      </c>
      <c r="M4" s="1" t="s">
        <v>2</v>
      </c>
      <c r="N4" s="3">
        <f t="shared" si="0"/>
        <v>2.149437492208289</v>
      </c>
      <c r="O4" s="3">
        <f t="shared" si="1"/>
        <v>1.4452454315791907</v>
      </c>
      <c r="P4" s="3">
        <f t="shared" si="1"/>
        <v>2.3368273771011365</v>
      </c>
      <c r="Q4" s="3">
        <f t="shared" si="1"/>
        <v>2.226930117448294</v>
      </c>
      <c r="R4" s="3">
        <f t="shared" si="1"/>
        <v>2.5785901179325776</v>
      </c>
      <c r="S4" s="3">
        <f t="shared" si="1"/>
        <v>2.628441906022379</v>
      </c>
      <c r="T4" s="3">
        <f t="shared" si="1"/>
        <v>1.5756815610592363</v>
      </c>
      <c r="U4" s="3">
        <f t="shared" si="1"/>
        <v>1.6065599054057529</v>
      </c>
      <c r="V4" s="3">
        <f t="shared" si="1"/>
        <v>3.751880018139524</v>
      </c>
      <c r="W4" s="3">
        <f t="shared" si="1"/>
        <v>2.8165840468679586</v>
      </c>
      <c r="Y4" s="1" t="s">
        <v>2</v>
      </c>
      <c r="Z4" s="3">
        <f t="shared" si="3"/>
        <v>1.79734146189374</v>
      </c>
      <c r="AA4" s="3">
        <f t="shared" si="2"/>
        <v>1.9771701002962054</v>
      </c>
      <c r="AB4" s="3">
        <f t="shared" si="2"/>
        <v>2.003000975376207</v>
      </c>
      <c r="AC4" s="3">
        <f t="shared" si="2"/>
        <v>2.3807825374940026</v>
      </c>
      <c r="AD4" s="3">
        <f t="shared" si="2"/>
        <v>2.4779873804677504</v>
      </c>
      <c r="AE4" s="3">
        <f t="shared" si="2"/>
        <v>2.2609045283380644</v>
      </c>
      <c r="AF4" s="3">
        <f t="shared" si="2"/>
        <v>1.9368944574957894</v>
      </c>
      <c r="AG4" s="3">
        <f t="shared" si="2"/>
        <v>2.3113738282015044</v>
      </c>
      <c r="AH4" s="3">
        <f t="shared" si="2"/>
        <v>2.7250079901377453</v>
      </c>
      <c r="AI4" s="3">
        <f t="shared" si="4"/>
        <v>3.2842320325037413</v>
      </c>
    </row>
    <row r="5" spans="1:35" ht="13.5">
      <c r="A5" s="1" t="s">
        <v>11</v>
      </c>
      <c r="B5">
        <v>37</v>
      </c>
      <c r="C5">
        <v>43</v>
      </c>
      <c r="D5">
        <v>54</v>
      </c>
      <c r="E5">
        <v>50</v>
      </c>
      <c r="F5">
        <v>50</v>
      </c>
      <c r="G5">
        <v>48</v>
      </c>
      <c r="H5">
        <v>52</v>
      </c>
      <c r="I5">
        <v>42</v>
      </c>
      <c r="J5">
        <v>47</v>
      </c>
      <c r="K5">
        <v>69</v>
      </c>
      <c r="M5" s="1" t="s">
        <v>11</v>
      </c>
      <c r="N5" s="3">
        <f t="shared" si="0"/>
        <v>5.30194581411378</v>
      </c>
      <c r="O5" s="3">
        <f t="shared" si="1"/>
        <v>6.2145553557905195</v>
      </c>
      <c r="P5" s="3">
        <f t="shared" si="1"/>
        <v>7.886792397716335</v>
      </c>
      <c r="Q5" s="3">
        <f t="shared" si="1"/>
        <v>7.423100391494315</v>
      </c>
      <c r="R5" s="3">
        <f t="shared" si="1"/>
        <v>7.5840885821546395</v>
      </c>
      <c r="S5" s="3">
        <f t="shared" si="1"/>
        <v>7.42148302876907</v>
      </c>
      <c r="T5" s="3">
        <f t="shared" si="1"/>
        <v>8.193544117508027</v>
      </c>
      <c r="U5" s="3">
        <f t="shared" si="1"/>
        <v>6.747551602704162</v>
      </c>
      <c r="V5" s="3">
        <f t="shared" si="1"/>
        <v>7.666885254459028</v>
      </c>
      <c r="W5" s="3">
        <f t="shared" si="1"/>
        <v>11.43201760199348</v>
      </c>
      <c r="Y5" s="1" t="s">
        <v>11</v>
      </c>
      <c r="Z5" s="3">
        <f t="shared" si="3"/>
        <v>5.758250584952149</v>
      </c>
      <c r="AA5" s="3">
        <f t="shared" si="2"/>
        <v>6.467764522540211</v>
      </c>
      <c r="AB5" s="3">
        <f t="shared" si="2"/>
        <v>7.1748160483337236</v>
      </c>
      <c r="AC5" s="3">
        <f t="shared" si="2"/>
        <v>7.63132712378843</v>
      </c>
      <c r="AD5" s="3">
        <f t="shared" si="2"/>
        <v>7.476224000806009</v>
      </c>
      <c r="AE5" s="3">
        <f t="shared" si="2"/>
        <v>7.733038576143912</v>
      </c>
      <c r="AF5" s="3">
        <f t="shared" si="2"/>
        <v>7.454192916327085</v>
      </c>
      <c r="AG5" s="3">
        <f t="shared" si="2"/>
        <v>7.535993658223739</v>
      </c>
      <c r="AH5" s="3">
        <f t="shared" si="2"/>
        <v>8.615484819718889</v>
      </c>
      <c r="AI5" s="3">
        <f t="shared" si="4"/>
        <v>9.549451428226254</v>
      </c>
    </row>
    <row r="6" spans="1:35" ht="13.5">
      <c r="A6" s="1" t="s">
        <v>3</v>
      </c>
      <c r="B6">
        <v>13</v>
      </c>
      <c r="C6">
        <v>22</v>
      </c>
      <c r="D6">
        <v>23</v>
      </c>
      <c r="E6">
        <v>27</v>
      </c>
      <c r="F6">
        <v>38</v>
      </c>
      <c r="G6">
        <v>40</v>
      </c>
      <c r="H6">
        <v>35</v>
      </c>
      <c r="I6">
        <v>35</v>
      </c>
      <c r="J6">
        <v>37</v>
      </c>
      <c r="K6">
        <v>37</v>
      </c>
      <c r="M6" s="1" t="s">
        <v>3</v>
      </c>
      <c r="N6" s="3">
        <f t="shared" si="0"/>
        <v>1.862845826580517</v>
      </c>
      <c r="O6" s="3">
        <f t="shared" si="1"/>
        <v>3.1795399494742194</v>
      </c>
      <c r="P6" s="3">
        <f t="shared" si="1"/>
        <v>3.3591893545828837</v>
      </c>
      <c r="Q6" s="3">
        <f t="shared" si="1"/>
        <v>4.00847421140693</v>
      </c>
      <c r="R6" s="3">
        <f t="shared" si="1"/>
        <v>5.763907322437526</v>
      </c>
      <c r="S6" s="3">
        <f t="shared" si="1"/>
        <v>6.184569190640892</v>
      </c>
      <c r="T6" s="3">
        <f t="shared" si="1"/>
        <v>5.514885463707326</v>
      </c>
      <c r="U6" s="3">
        <f t="shared" si="1"/>
        <v>5.622959668920134</v>
      </c>
      <c r="V6" s="3">
        <f t="shared" si="1"/>
        <v>6.035633072659235</v>
      </c>
      <c r="W6" s="3">
        <f t="shared" si="1"/>
        <v>6.130212337300851</v>
      </c>
      <c r="Y6" s="1" t="s">
        <v>3</v>
      </c>
      <c r="Z6" s="3">
        <f t="shared" si="3"/>
        <v>2.521192888027368</v>
      </c>
      <c r="AA6" s="3">
        <f t="shared" si="2"/>
        <v>2.8005250435458735</v>
      </c>
      <c r="AB6" s="3">
        <f t="shared" si="2"/>
        <v>3.515734505154678</v>
      </c>
      <c r="AC6" s="3">
        <f t="shared" si="2"/>
        <v>4.377190296142447</v>
      </c>
      <c r="AD6" s="3">
        <f t="shared" si="2"/>
        <v>5.31898357482845</v>
      </c>
      <c r="AE6" s="3">
        <f t="shared" si="2"/>
        <v>5.8211206589285815</v>
      </c>
      <c r="AF6" s="3">
        <f t="shared" si="2"/>
        <v>5.7741381077561185</v>
      </c>
      <c r="AG6" s="3">
        <f t="shared" si="2"/>
        <v>5.724492735095565</v>
      </c>
      <c r="AH6" s="3">
        <f t="shared" si="2"/>
        <v>5.929601692960073</v>
      </c>
      <c r="AI6" s="3">
        <f t="shared" si="4"/>
        <v>6.082922704980042</v>
      </c>
    </row>
    <row r="7" spans="1:35" ht="13.5">
      <c r="A7" s="1" t="s">
        <v>12</v>
      </c>
      <c r="B7">
        <v>1</v>
      </c>
      <c r="C7">
        <v>0</v>
      </c>
      <c r="D7">
        <v>0</v>
      </c>
      <c r="E7">
        <v>0</v>
      </c>
      <c r="F7">
        <v>2</v>
      </c>
      <c r="G7">
        <v>3</v>
      </c>
      <c r="H7">
        <v>4</v>
      </c>
      <c r="I7">
        <v>1</v>
      </c>
      <c r="J7">
        <v>3</v>
      </c>
      <c r="K7">
        <v>4</v>
      </c>
      <c r="M7" s="1" t="s">
        <v>12</v>
      </c>
      <c r="N7" s="3">
        <f t="shared" si="0"/>
        <v>0.14329583281388594</v>
      </c>
      <c r="O7" s="3">
        <f t="shared" si="1"/>
        <v>0</v>
      </c>
      <c r="P7" s="3">
        <f t="shared" si="1"/>
        <v>0</v>
      </c>
      <c r="Q7" s="3">
        <f t="shared" si="1"/>
        <v>0</v>
      </c>
      <c r="R7" s="3">
        <f t="shared" si="1"/>
        <v>0.3033635432861856</v>
      </c>
      <c r="S7" s="3">
        <f t="shared" si="1"/>
        <v>0.4638426892980669</v>
      </c>
      <c r="T7" s="3">
        <f t="shared" si="1"/>
        <v>0.6302726244236945</v>
      </c>
      <c r="U7" s="3">
        <f t="shared" si="1"/>
        <v>0.16065599054057528</v>
      </c>
      <c r="V7" s="3">
        <f t="shared" si="1"/>
        <v>0.4893756545399379</v>
      </c>
      <c r="W7" s="3">
        <f t="shared" si="1"/>
        <v>0.6627256580865785</v>
      </c>
      <c r="Y7" s="1" t="s">
        <v>12</v>
      </c>
      <c r="Z7" s="3">
        <f t="shared" si="3"/>
        <v>0.07164791640694297</v>
      </c>
      <c r="AA7" s="3">
        <f t="shared" si="2"/>
        <v>0.04776527760462865</v>
      </c>
      <c r="AB7" s="3">
        <f t="shared" si="2"/>
        <v>0</v>
      </c>
      <c r="AC7" s="3">
        <f t="shared" si="2"/>
        <v>0.1011211810953952</v>
      </c>
      <c r="AD7" s="3">
        <f t="shared" si="2"/>
        <v>0.2557354108614175</v>
      </c>
      <c r="AE7" s="3">
        <f t="shared" si="2"/>
        <v>0.4658262856693156</v>
      </c>
      <c r="AF7" s="3">
        <f t="shared" si="2"/>
        <v>0.41825710142077893</v>
      </c>
      <c r="AG7" s="3">
        <f t="shared" si="2"/>
        <v>0.4267680898347359</v>
      </c>
      <c r="AH7" s="3">
        <f t="shared" si="2"/>
        <v>0.43758576772236396</v>
      </c>
      <c r="AI7" s="3">
        <f t="shared" si="4"/>
        <v>0.5760506563132581</v>
      </c>
    </row>
    <row r="8" spans="1:35" ht="13.5">
      <c r="A8" s="1" t="s">
        <v>17</v>
      </c>
      <c r="B8" s="2">
        <v>161</v>
      </c>
      <c r="C8" s="2">
        <v>162</v>
      </c>
      <c r="D8" s="2">
        <v>168</v>
      </c>
      <c r="E8" s="2">
        <v>191</v>
      </c>
      <c r="F8" s="2">
        <v>201</v>
      </c>
      <c r="G8" s="2">
        <v>207</v>
      </c>
      <c r="H8" s="2">
        <v>183</v>
      </c>
      <c r="I8" s="2">
        <v>171</v>
      </c>
      <c r="J8" s="2">
        <v>209</v>
      </c>
      <c r="K8" s="2">
        <v>229</v>
      </c>
      <c r="M8" t="s">
        <v>7</v>
      </c>
      <c r="N8" s="3">
        <f t="shared" si="0"/>
        <v>23.070629083035637</v>
      </c>
      <c r="O8" s="3">
        <f aca="true" t="shared" si="5" ref="O8:W8">(C8/C$9)*100000</f>
        <v>23.41297599158289</v>
      </c>
      <c r="P8" s="3">
        <f t="shared" si="5"/>
        <v>24.536687459561936</v>
      </c>
      <c r="Q8" s="3">
        <f t="shared" si="5"/>
        <v>28.35624349550828</v>
      </c>
      <c r="R8" s="3">
        <f t="shared" si="5"/>
        <v>30.488036100261652</v>
      </c>
      <c r="S8" s="3">
        <f t="shared" si="5"/>
        <v>32.005145561566614</v>
      </c>
      <c r="T8" s="3">
        <f t="shared" si="5"/>
        <v>28.83497256738402</v>
      </c>
      <c r="U8" s="3">
        <f t="shared" si="5"/>
        <v>27.47217438243837</v>
      </c>
      <c r="V8" s="3">
        <f t="shared" si="5"/>
        <v>34.093170599615675</v>
      </c>
      <c r="W8" s="3">
        <f t="shared" si="5"/>
        <v>37.94104392545662</v>
      </c>
      <c r="Y8" t="s">
        <v>7</v>
      </c>
      <c r="Z8" s="3">
        <f t="shared" si="3"/>
        <v>23.241802537309262</v>
      </c>
      <c r="AA8" s="3">
        <f t="shared" si="2"/>
        <v>23.67343084472682</v>
      </c>
      <c r="AB8" s="3">
        <f t="shared" si="2"/>
        <v>25.435302315551038</v>
      </c>
      <c r="AC8" s="3">
        <f t="shared" si="2"/>
        <v>27.793655685110622</v>
      </c>
      <c r="AD8" s="3">
        <f t="shared" si="2"/>
        <v>30.283141719112184</v>
      </c>
      <c r="AE8" s="3">
        <f t="shared" si="2"/>
        <v>30.442718076404095</v>
      </c>
      <c r="AF8" s="3">
        <f t="shared" si="2"/>
        <v>29.437430837129668</v>
      </c>
      <c r="AG8" s="3">
        <f t="shared" si="2"/>
        <v>30.133439183146024</v>
      </c>
      <c r="AH8" s="3">
        <f t="shared" si="2"/>
        <v>33.16879630250355</v>
      </c>
      <c r="AI8" s="3">
        <f t="shared" si="4"/>
        <v>36.01710726253614</v>
      </c>
    </row>
    <row r="9" spans="2:26" ht="12.75">
      <c r="B9">
        <f>Census_Pop_Ests!B2</f>
        <v>697857</v>
      </c>
      <c r="C9">
        <f>Census_Pop_Ests!C2</f>
        <v>691924</v>
      </c>
      <c r="D9">
        <f>Census_Pop_Ests!D2</f>
        <v>684689</v>
      </c>
      <c r="E9">
        <f>Census_Pop_Ests!E2</f>
        <v>673573</v>
      </c>
      <c r="F9">
        <f>Census_Pop_Ests!F2</f>
        <v>659275</v>
      </c>
      <c r="G9">
        <f>Census_Pop_Ests!G2</f>
        <v>646771</v>
      </c>
      <c r="H9">
        <f>Census_Pop_Ests!H2</f>
        <v>634646</v>
      </c>
      <c r="I9">
        <f>Census_Pop_Ests!I2</f>
        <v>622448</v>
      </c>
      <c r="J9">
        <f>Census_Pop_Ests!J2</f>
        <v>613026</v>
      </c>
      <c r="K9">
        <f>Census_Pop_Ests!K2</f>
        <v>603568</v>
      </c>
      <c r="N9" s="2"/>
      <c r="O9" s="2"/>
      <c r="P9" s="2"/>
      <c r="Q9" s="2"/>
      <c r="R9" s="2"/>
      <c r="S9" s="2"/>
      <c r="T9" s="2"/>
      <c r="U9" s="2"/>
      <c r="V9" s="2"/>
      <c r="W9" s="2"/>
      <c r="Z9" s="2"/>
    </row>
    <row r="10" spans="1:35" ht="13.5">
      <c r="A10" s="1" t="s">
        <v>4</v>
      </c>
      <c r="M10" t="s">
        <v>4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4</v>
      </c>
      <c r="Z10">
        <v>1990</v>
      </c>
      <c r="AA10">
        <v>1991</v>
      </c>
      <c r="AB10">
        <v>1992</v>
      </c>
      <c r="AC10">
        <v>1993</v>
      </c>
      <c r="AD10">
        <v>1994</v>
      </c>
      <c r="AE10">
        <v>1995</v>
      </c>
      <c r="AF10">
        <v>1996</v>
      </c>
      <c r="AG10">
        <v>1997</v>
      </c>
      <c r="AH10">
        <v>1998</v>
      </c>
      <c r="AI10">
        <v>1999</v>
      </c>
    </row>
    <row r="11" spans="1:35" ht="13.5">
      <c r="A11" s="1" t="s">
        <v>1</v>
      </c>
      <c r="B11">
        <v>28</v>
      </c>
      <c r="C11">
        <v>46</v>
      </c>
      <c r="D11">
        <v>58</v>
      </c>
      <c r="E11">
        <v>61</v>
      </c>
      <c r="F11">
        <v>65</v>
      </c>
      <c r="G11">
        <v>79</v>
      </c>
      <c r="H11">
        <v>92</v>
      </c>
      <c r="I11">
        <v>75</v>
      </c>
      <c r="J11">
        <v>88</v>
      </c>
      <c r="K11">
        <v>83</v>
      </c>
      <c r="M11" s="1" t="s">
        <v>1</v>
      </c>
      <c r="N11" s="3">
        <f aca="true" t="shared" si="6" ref="N11:N17">(B11/B$18)*100000</f>
        <v>14.38220715514806</v>
      </c>
      <c r="O11" s="3">
        <f aca="true" t="shared" si="7" ref="O11:O16">(C11/C$18)*100000</f>
        <v>23.146051585504534</v>
      </c>
      <c r="P11" s="3">
        <f aca="true" t="shared" si="8" ref="P11:P16">(D11/D$18)*100000</f>
        <v>28.65060586151878</v>
      </c>
      <c r="Q11" s="3">
        <f aca="true" t="shared" si="9" ref="Q11:Q16">(E11/E$18)*100000</f>
        <v>29.686009616320494</v>
      </c>
      <c r="R11" s="3">
        <f aca="true" t="shared" si="10" ref="R11:R16">(F11/F$18)*100000</f>
        <v>31.13847038252413</v>
      </c>
      <c r="S11" s="3">
        <f aca="true" t="shared" si="11" ref="S11:S16">(G11/G$18)*100000</f>
        <v>37.4102627242248</v>
      </c>
      <c r="T11" s="3">
        <f aca="true" t="shared" si="12" ref="T11:T16">(H11/H$18)*100000</f>
        <v>42.98362417361646</v>
      </c>
      <c r="U11" s="3">
        <f aca="true" t="shared" si="13" ref="U11:U16">(I11/I$18)*100000</f>
        <v>34.86928666737955</v>
      </c>
      <c r="V11" s="3">
        <f aca="true" t="shared" si="14" ref="V11:V16">(J11/J$18)*100000</f>
        <v>40.788138067847356</v>
      </c>
      <c r="W11" s="3">
        <f aca="true" t="shared" si="15" ref="W11:W16">(K11/K$18)*100000</f>
        <v>38.15548128772451</v>
      </c>
      <c r="Y11" s="1" t="s">
        <v>1</v>
      </c>
      <c r="Z11" s="3">
        <f>(N11+O11)/2</f>
        <v>18.764129370326298</v>
      </c>
      <c r="AA11" s="3">
        <f aca="true" t="shared" si="16" ref="AA11:AH17">SUM(N11:P11)/3</f>
        <v>22.059621534057126</v>
      </c>
      <c r="AB11" s="3">
        <f t="shared" si="16"/>
        <v>27.160889021114603</v>
      </c>
      <c r="AC11" s="3">
        <f t="shared" si="16"/>
        <v>29.825028620121135</v>
      </c>
      <c r="AD11" s="3">
        <f t="shared" si="16"/>
        <v>32.74491424102314</v>
      </c>
      <c r="AE11" s="3">
        <f t="shared" si="16"/>
        <v>37.17745242678846</v>
      </c>
      <c r="AF11" s="3">
        <f t="shared" si="16"/>
        <v>38.421057855073606</v>
      </c>
      <c r="AG11" s="3">
        <f t="shared" si="16"/>
        <v>39.54701630294779</v>
      </c>
      <c r="AH11" s="3">
        <f t="shared" si="16"/>
        <v>37.9376353409838</v>
      </c>
      <c r="AI11" s="3">
        <f>SUM(V11:W11)/2</f>
        <v>39.471809677785934</v>
      </c>
    </row>
    <row r="12" spans="1:35" ht="13.5">
      <c r="A12" s="1" t="s">
        <v>10</v>
      </c>
      <c r="B12">
        <v>25</v>
      </c>
      <c r="C12">
        <v>31</v>
      </c>
      <c r="D12">
        <v>47</v>
      </c>
      <c r="E12">
        <v>43</v>
      </c>
      <c r="F12">
        <v>45</v>
      </c>
      <c r="G12">
        <v>43</v>
      </c>
      <c r="H12">
        <v>55</v>
      </c>
      <c r="I12">
        <v>46</v>
      </c>
      <c r="J12">
        <v>53</v>
      </c>
      <c r="K12">
        <v>53</v>
      </c>
      <c r="M12" s="1" t="s">
        <v>10</v>
      </c>
      <c r="N12" s="3">
        <f t="shared" si="6"/>
        <v>12.841256388525053</v>
      </c>
      <c r="O12" s="3">
        <f t="shared" si="7"/>
        <v>15.598426068492186</v>
      </c>
      <c r="P12" s="3">
        <f t="shared" si="8"/>
        <v>23.2168702670928</v>
      </c>
      <c r="Q12" s="3">
        <f t="shared" si="9"/>
        <v>20.9262035000292</v>
      </c>
      <c r="R12" s="3">
        <f t="shared" si="10"/>
        <v>21.557402572516708</v>
      </c>
      <c r="S12" s="3">
        <f t="shared" si="11"/>
        <v>20.362548065084386</v>
      </c>
      <c r="T12" s="3">
        <f t="shared" si="12"/>
        <v>25.696731842922887</v>
      </c>
      <c r="U12" s="3">
        <f t="shared" si="13"/>
        <v>21.386495822659455</v>
      </c>
      <c r="V12" s="3">
        <f t="shared" si="14"/>
        <v>24.565583154498977</v>
      </c>
      <c r="W12" s="3">
        <f t="shared" si="15"/>
        <v>24.364343472884325</v>
      </c>
      <c r="Y12" s="1" t="s">
        <v>10</v>
      </c>
      <c r="Z12" s="3">
        <f aca="true" t="shared" si="17" ref="Z12:Z17">(N12+O12)/2</f>
        <v>14.21984122850862</v>
      </c>
      <c r="AA12" s="3">
        <f t="shared" si="16"/>
        <v>17.218850908036682</v>
      </c>
      <c r="AB12" s="3">
        <f t="shared" si="16"/>
        <v>19.913833278538064</v>
      </c>
      <c r="AC12" s="3">
        <f t="shared" si="16"/>
        <v>21.900158779879572</v>
      </c>
      <c r="AD12" s="3">
        <f t="shared" si="16"/>
        <v>20.948718045876763</v>
      </c>
      <c r="AE12" s="3">
        <f t="shared" si="16"/>
        <v>22.53889416017466</v>
      </c>
      <c r="AF12" s="3">
        <f t="shared" si="16"/>
        <v>22.481925243555576</v>
      </c>
      <c r="AG12" s="3">
        <f t="shared" si="16"/>
        <v>23.882936940027108</v>
      </c>
      <c r="AH12" s="3">
        <f t="shared" si="16"/>
        <v>23.43880748334759</v>
      </c>
      <c r="AI12" s="3">
        <f aca="true" t="shared" si="18" ref="AI12:AI17">SUM(V12:W12)/2</f>
        <v>24.46496331369165</v>
      </c>
    </row>
    <row r="13" spans="1:35" ht="13.5">
      <c r="A13" s="1" t="s">
        <v>2</v>
      </c>
      <c r="B13">
        <v>9</v>
      </c>
      <c r="C13">
        <v>15</v>
      </c>
      <c r="D13">
        <v>53</v>
      </c>
      <c r="E13">
        <v>77</v>
      </c>
      <c r="F13">
        <v>85</v>
      </c>
      <c r="G13">
        <v>70</v>
      </c>
      <c r="H13">
        <v>92</v>
      </c>
      <c r="I13">
        <v>78</v>
      </c>
      <c r="J13" s="2">
        <v>95</v>
      </c>
      <c r="K13" s="2">
        <v>89</v>
      </c>
      <c r="M13" s="1" t="s">
        <v>2</v>
      </c>
      <c r="N13" s="3">
        <f t="shared" si="6"/>
        <v>4.622852299869019</v>
      </c>
      <c r="O13" s="3">
        <f t="shared" si="7"/>
        <v>7.5476255170123485</v>
      </c>
      <c r="P13" s="3">
        <f t="shared" si="8"/>
        <v>26.180726045870607</v>
      </c>
      <c r="Q13" s="3">
        <f t="shared" si="9"/>
        <v>37.472503941912755</v>
      </c>
      <c r="R13" s="3">
        <f t="shared" si="10"/>
        <v>40.71953819253156</v>
      </c>
      <c r="S13" s="3">
        <f t="shared" si="11"/>
        <v>33.1483340594397</v>
      </c>
      <c r="T13" s="3">
        <f t="shared" si="12"/>
        <v>42.98362417361646</v>
      </c>
      <c r="U13" s="3">
        <f t="shared" si="13"/>
        <v>36.26405813407473</v>
      </c>
      <c r="V13" s="3">
        <f t="shared" si="14"/>
        <v>44.03264905051703</v>
      </c>
      <c r="W13" s="3">
        <f t="shared" si="15"/>
        <v>40.913708850692544</v>
      </c>
      <c r="Y13" s="1" t="s">
        <v>2</v>
      </c>
      <c r="Z13" s="3">
        <f t="shared" si="17"/>
        <v>6.085238908440684</v>
      </c>
      <c r="AA13" s="3">
        <f t="shared" si="16"/>
        <v>12.783734620917324</v>
      </c>
      <c r="AB13" s="3">
        <f t="shared" si="16"/>
        <v>23.73361850159857</v>
      </c>
      <c r="AC13" s="3">
        <f t="shared" si="16"/>
        <v>34.79092272677164</v>
      </c>
      <c r="AD13" s="3">
        <f t="shared" si="16"/>
        <v>37.11345873129466</v>
      </c>
      <c r="AE13" s="3">
        <f t="shared" si="16"/>
        <v>38.95049880852924</v>
      </c>
      <c r="AF13" s="3">
        <f t="shared" si="16"/>
        <v>37.465338789043635</v>
      </c>
      <c r="AG13" s="3">
        <f t="shared" si="16"/>
        <v>41.09344378606941</v>
      </c>
      <c r="AH13" s="3">
        <f t="shared" si="16"/>
        <v>40.40347201176143</v>
      </c>
      <c r="AI13" s="3">
        <f t="shared" si="18"/>
        <v>42.47317895060479</v>
      </c>
    </row>
    <row r="14" spans="1:35" ht="13.5">
      <c r="A14" s="1" t="s">
        <v>11</v>
      </c>
      <c r="B14">
        <v>29</v>
      </c>
      <c r="C14">
        <v>31</v>
      </c>
      <c r="D14">
        <v>49</v>
      </c>
      <c r="E14">
        <v>39</v>
      </c>
      <c r="F14">
        <v>44</v>
      </c>
      <c r="G14">
        <v>52</v>
      </c>
      <c r="H14">
        <v>49</v>
      </c>
      <c r="I14">
        <v>55</v>
      </c>
      <c r="J14">
        <v>56</v>
      </c>
      <c r="K14">
        <v>68</v>
      </c>
      <c r="M14" s="1" t="s">
        <v>11</v>
      </c>
      <c r="N14" s="3">
        <f t="shared" si="6"/>
        <v>14.89585741068906</v>
      </c>
      <c r="O14" s="3">
        <f t="shared" si="7"/>
        <v>15.598426068492186</v>
      </c>
      <c r="P14" s="3">
        <f t="shared" si="8"/>
        <v>24.204822193352072</v>
      </c>
      <c r="Q14" s="3">
        <f t="shared" si="9"/>
        <v>18.979579918631135</v>
      </c>
      <c r="R14" s="3">
        <f t="shared" si="10"/>
        <v>21.078349182016336</v>
      </c>
      <c r="S14" s="3">
        <f t="shared" si="11"/>
        <v>24.624476729869492</v>
      </c>
      <c r="T14" s="3">
        <f t="shared" si="12"/>
        <v>22.89345200551312</v>
      </c>
      <c r="U14" s="3">
        <f t="shared" si="13"/>
        <v>25.570810222745003</v>
      </c>
      <c r="V14" s="3">
        <f t="shared" si="14"/>
        <v>25.956087861357407</v>
      </c>
      <c r="W14" s="3">
        <f t="shared" si="15"/>
        <v>31.259912380304414</v>
      </c>
      <c r="Y14" s="1" t="s">
        <v>11</v>
      </c>
      <c r="Z14" s="3">
        <f t="shared" si="17"/>
        <v>15.247141739590624</v>
      </c>
      <c r="AA14" s="3">
        <f t="shared" si="16"/>
        <v>18.233035224177772</v>
      </c>
      <c r="AB14" s="3">
        <f t="shared" si="16"/>
        <v>19.594276060158464</v>
      </c>
      <c r="AC14" s="3">
        <f t="shared" si="16"/>
        <v>21.420917097999848</v>
      </c>
      <c r="AD14" s="3">
        <f t="shared" si="16"/>
        <v>21.560801943505652</v>
      </c>
      <c r="AE14" s="3">
        <f t="shared" si="16"/>
        <v>22.865425972466312</v>
      </c>
      <c r="AF14" s="3">
        <f t="shared" si="16"/>
        <v>24.362912986042534</v>
      </c>
      <c r="AG14" s="3">
        <f t="shared" si="16"/>
        <v>24.806783363205174</v>
      </c>
      <c r="AH14" s="3">
        <f t="shared" si="16"/>
        <v>27.59560348813561</v>
      </c>
      <c r="AI14" s="3">
        <f t="shared" si="18"/>
        <v>28.60800012083091</v>
      </c>
    </row>
    <row r="15" spans="1:35" ht="13.5">
      <c r="A15" s="1" t="s">
        <v>3</v>
      </c>
      <c r="B15">
        <v>15</v>
      </c>
      <c r="C15">
        <v>18</v>
      </c>
      <c r="D15">
        <v>17</v>
      </c>
      <c r="E15">
        <v>26</v>
      </c>
      <c r="F15">
        <v>27</v>
      </c>
      <c r="G15">
        <v>36</v>
      </c>
      <c r="H15">
        <v>43</v>
      </c>
      <c r="I15">
        <v>42</v>
      </c>
      <c r="J15">
        <v>38</v>
      </c>
      <c r="K15">
        <v>52</v>
      </c>
      <c r="M15" s="1" t="s">
        <v>3</v>
      </c>
      <c r="N15" s="3">
        <f t="shared" si="6"/>
        <v>7.704753833115032</v>
      </c>
      <c r="O15" s="3">
        <f t="shared" si="7"/>
        <v>9.057150620414818</v>
      </c>
      <c r="P15" s="3">
        <f t="shared" si="8"/>
        <v>8.39759137320378</v>
      </c>
      <c r="Q15" s="3">
        <f t="shared" si="9"/>
        <v>12.653053279087423</v>
      </c>
      <c r="R15" s="3">
        <f t="shared" si="10"/>
        <v>12.934441543510024</v>
      </c>
      <c r="S15" s="3">
        <f t="shared" si="11"/>
        <v>17.047714659140414</v>
      </c>
      <c r="T15" s="3">
        <f t="shared" si="12"/>
        <v>20.090172168103347</v>
      </c>
      <c r="U15" s="3">
        <f t="shared" si="13"/>
        <v>19.526800533732548</v>
      </c>
      <c r="V15" s="3">
        <f t="shared" si="14"/>
        <v>17.613059620206815</v>
      </c>
      <c r="W15" s="3">
        <f t="shared" si="15"/>
        <v>23.904638879056318</v>
      </c>
      <c r="Y15" s="1" t="s">
        <v>3</v>
      </c>
      <c r="Z15" s="3">
        <f t="shared" si="17"/>
        <v>8.380952226764926</v>
      </c>
      <c r="AA15" s="3">
        <f t="shared" si="16"/>
        <v>8.38649860891121</v>
      </c>
      <c r="AB15" s="3">
        <f t="shared" si="16"/>
        <v>10.035931757568674</v>
      </c>
      <c r="AC15" s="3">
        <f t="shared" si="16"/>
        <v>11.328362065267077</v>
      </c>
      <c r="AD15" s="3">
        <f t="shared" si="16"/>
        <v>14.21173649391262</v>
      </c>
      <c r="AE15" s="3">
        <f t="shared" si="16"/>
        <v>16.690776123584595</v>
      </c>
      <c r="AF15" s="3">
        <f t="shared" si="16"/>
        <v>18.888229120325438</v>
      </c>
      <c r="AG15" s="3">
        <f t="shared" si="16"/>
        <v>19.0766774406809</v>
      </c>
      <c r="AH15" s="3">
        <f t="shared" si="16"/>
        <v>20.348166344331897</v>
      </c>
      <c r="AI15" s="3">
        <f t="shared" si="18"/>
        <v>20.758849249631567</v>
      </c>
    </row>
    <row r="16" spans="1:35" ht="13.5">
      <c r="A16" s="1" t="s">
        <v>12</v>
      </c>
      <c r="B16">
        <v>0</v>
      </c>
      <c r="C16">
        <v>0</v>
      </c>
      <c r="D16">
        <v>1</v>
      </c>
      <c r="E16">
        <v>2</v>
      </c>
      <c r="F16">
        <v>1</v>
      </c>
      <c r="G16">
        <v>0</v>
      </c>
      <c r="H16">
        <v>0</v>
      </c>
      <c r="I16">
        <v>1</v>
      </c>
      <c r="J16">
        <v>2</v>
      </c>
      <c r="K16">
        <v>0</v>
      </c>
      <c r="M16" s="1" t="s">
        <v>12</v>
      </c>
      <c r="N16" s="3">
        <f t="shared" si="6"/>
        <v>0</v>
      </c>
      <c r="O16" s="3">
        <f t="shared" si="7"/>
        <v>0</v>
      </c>
      <c r="P16" s="3">
        <f t="shared" si="8"/>
        <v>0.4939759631296341</v>
      </c>
      <c r="Q16" s="3">
        <f t="shared" si="9"/>
        <v>0.9733117906990325</v>
      </c>
      <c r="R16" s="3">
        <f t="shared" si="10"/>
        <v>0.4790533905003712</v>
      </c>
      <c r="S16" s="3">
        <f t="shared" si="11"/>
        <v>0</v>
      </c>
      <c r="T16" s="3">
        <f t="shared" si="12"/>
        <v>0</v>
      </c>
      <c r="U16" s="3">
        <f t="shared" si="13"/>
        <v>0.46492382223172735</v>
      </c>
      <c r="V16" s="3">
        <f t="shared" si="14"/>
        <v>0.9270031379056218</v>
      </c>
      <c r="W16" s="3">
        <f t="shared" si="15"/>
        <v>0</v>
      </c>
      <c r="Y16" s="1" t="s">
        <v>12</v>
      </c>
      <c r="Z16" s="3">
        <f t="shared" si="17"/>
        <v>0</v>
      </c>
      <c r="AA16" s="3">
        <f t="shared" si="16"/>
        <v>0.1646586543765447</v>
      </c>
      <c r="AB16" s="3">
        <f t="shared" si="16"/>
        <v>0.48909591794288887</v>
      </c>
      <c r="AC16" s="3">
        <f t="shared" si="16"/>
        <v>0.6487803814430126</v>
      </c>
      <c r="AD16" s="3">
        <f t="shared" si="16"/>
        <v>0.48412172706646794</v>
      </c>
      <c r="AE16" s="3">
        <f t="shared" si="16"/>
        <v>0.15968446350012375</v>
      </c>
      <c r="AF16" s="3">
        <f t="shared" si="16"/>
        <v>0.15497460741057578</v>
      </c>
      <c r="AG16" s="3">
        <f t="shared" si="16"/>
        <v>0.4639756533791164</v>
      </c>
      <c r="AH16" s="3">
        <f t="shared" si="16"/>
        <v>0.4639756533791164</v>
      </c>
      <c r="AI16" s="3">
        <f t="shared" si="18"/>
        <v>0.4635015689528109</v>
      </c>
    </row>
    <row r="17" spans="1:35" ht="13.5">
      <c r="A17" s="1" t="s">
        <v>17</v>
      </c>
      <c r="B17" s="2">
        <v>106</v>
      </c>
      <c r="C17" s="2">
        <v>141</v>
      </c>
      <c r="D17" s="2">
        <v>225</v>
      </c>
      <c r="E17" s="2">
        <v>248</v>
      </c>
      <c r="F17" s="2">
        <v>267</v>
      </c>
      <c r="G17" s="2">
        <v>280</v>
      </c>
      <c r="H17" s="2">
        <v>331</v>
      </c>
      <c r="I17" s="2">
        <v>297</v>
      </c>
      <c r="J17" s="2">
        <v>332</v>
      </c>
      <c r="K17" s="2">
        <v>345</v>
      </c>
      <c r="M17" t="s">
        <v>8</v>
      </c>
      <c r="N17" s="3">
        <f t="shared" si="6"/>
        <v>54.446927087346225</v>
      </c>
      <c r="O17" s="3">
        <f aca="true" t="shared" si="19" ref="O17:W17">(C17/C$18)*100000</f>
        <v>70.94767985991606</v>
      </c>
      <c r="P17" s="3">
        <f t="shared" si="19"/>
        <v>111.14459170416767</v>
      </c>
      <c r="Q17" s="3">
        <f t="shared" si="19"/>
        <v>120.69066204668003</v>
      </c>
      <c r="R17" s="3">
        <f t="shared" si="19"/>
        <v>127.90725526359913</v>
      </c>
      <c r="S17" s="3">
        <f t="shared" si="19"/>
        <v>132.5933362377588</v>
      </c>
      <c r="T17" s="3">
        <f t="shared" si="19"/>
        <v>154.64760436377227</v>
      </c>
      <c r="U17" s="3">
        <f t="shared" si="19"/>
        <v>138.08237520282302</v>
      </c>
      <c r="V17" s="3">
        <f t="shared" si="19"/>
        <v>153.88252089233322</v>
      </c>
      <c r="W17" s="3">
        <f t="shared" si="19"/>
        <v>158.59808487066212</v>
      </c>
      <c r="X17" s="3">
        <f>SUM(V17:W17)/2</f>
        <v>156.24030288149766</v>
      </c>
      <c r="Y17" t="s">
        <v>8</v>
      </c>
      <c r="Z17" s="3">
        <f t="shared" si="17"/>
        <v>62.697303473631145</v>
      </c>
      <c r="AA17" s="3">
        <f t="shared" si="16"/>
        <v>78.84639955047665</v>
      </c>
      <c r="AB17" s="3">
        <f t="shared" si="16"/>
        <v>100.92764453692125</v>
      </c>
      <c r="AC17" s="3">
        <f t="shared" si="16"/>
        <v>119.91416967148227</v>
      </c>
      <c r="AD17" s="3">
        <f t="shared" si="16"/>
        <v>127.06375118267931</v>
      </c>
      <c r="AE17" s="3">
        <f t="shared" si="16"/>
        <v>138.3827319550434</v>
      </c>
      <c r="AF17" s="3">
        <f t="shared" si="16"/>
        <v>141.77443860145135</v>
      </c>
      <c r="AG17" s="3">
        <f t="shared" si="16"/>
        <v>148.8708334863095</v>
      </c>
      <c r="AH17" s="3">
        <f t="shared" si="16"/>
        <v>150.18766032193946</v>
      </c>
      <c r="AI17" s="3">
        <f t="shared" si="18"/>
        <v>156.24030288149766</v>
      </c>
    </row>
    <row r="18" spans="2:35" ht="12.75">
      <c r="B18">
        <f>Census_Pop_Ests!B3</f>
        <v>194685</v>
      </c>
      <c r="C18">
        <f>Census_Pop_Ests!C3</f>
        <v>198738</v>
      </c>
      <c r="D18">
        <f>Census_Pop_Ests!D3</f>
        <v>202439</v>
      </c>
      <c r="E18">
        <f>Census_Pop_Ests!E3</f>
        <v>205484</v>
      </c>
      <c r="F18">
        <f>Census_Pop_Ests!F3</f>
        <v>208745</v>
      </c>
      <c r="G18">
        <f>Census_Pop_Ests!G3</f>
        <v>211172</v>
      </c>
      <c r="H18">
        <f>Census_Pop_Ests!H3</f>
        <v>214035</v>
      </c>
      <c r="I18">
        <f>Census_Pop_Ests!I3</f>
        <v>215089</v>
      </c>
      <c r="J18">
        <f>Census_Pop_Ests!J3</f>
        <v>215749</v>
      </c>
      <c r="K18">
        <f>Census_Pop_Ests!K3</f>
        <v>217531</v>
      </c>
      <c r="N18" s="3"/>
      <c r="O18" s="3"/>
      <c r="P18" s="3"/>
      <c r="Q18" s="3"/>
      <c r="R18" s="3"/>
      <c r="S18" s="3"/>
      <c r="T18" s="3"/>
      <c r="U18" s="3"/>
      <c r="V18" s="3"/>
      <c r="W18" s="3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3.5">
      <c r="A19" s="1" t="s">
        <v>46</v>
      </c>
      <c r="M19" t="s">
        <v>5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5</v>
      </c>
      <c r="Z19">
        <v>1990</v>
      </c>
      <c r="AA19">
        <v>1991</v>
      </c>
      <c r="AB19">
        <v>1992</v>
      </c>
      <c r="AC19">
        <v>1993</v>
      </c>
      <c r="AD19">
        <v>1994</v>
      </c>
      <c r="AE19">
        <v>1995</v>
      </c>
      <c r="AF19">
        <v>1996</v>
      </c>
      <c r="AG19">
        <v>1997</v>
      </c>
      <c r="AH19">
        <v>1998</v>
      </c>
      <c r="AI19">
        <v>1999</v>
      </c>
    </row>
    <row r="20" spans="1:35" ht="13.5">
      <c r="A20" s="1" t="s">
        <v>1</v>
      </c>
      <c r="B20">
        <v>3</v>
      </c>
      <c r="C20">
        <v>2</v>
      </c>
      <c r="D20">
        <v>7</v>
      </c>
      <c r="E20">
        <v>4</v>
      </c>
      <c r="F20">
        <v>17</v>
      </c>
      <c r="G20">
        <v>8</v>
      </c>
      <c r="H20">
        <v>6</v>
      </c>
      <c r="I20">
        <v>5</v>
      </c>
      <c r="J20">
        <v>7</v>
      </c>
      <c r="K20">
        <v>6</v>
      </c>
      <c r="M20" s="1" t="s">
        <v>1</v>
      </c>
      <c r="N20" s="3">
        <f aca="true" t="shared" si="20" ref="N20:N26">(B20/B$27)*100000</f>
        <v>6.665926008221309</v>
      </c>
      <c r="O20" s="3">
        <f aca="true" t="shared" si="21" ref="O20:W25">(C20/C$27)*100000</f>
        <v>4.326382279138184</v>
      </c>
      <c r="P20" s="3">
        <f t="shared" si="21"/>
        <v>14.73560121252947</v>
      </c>
      <c r="Q20" s="3">
        <f t="shared" si="21"/>
        <v>8.184980560671168</v>
      </c>
      <c r="R20" s="3">
        <f t="shared" si="21"/>
        <v>33.53255616703158</v>
      </c>
      <c r="S20" s="3">
        <f t="shared" si="21"/>
        <v>15.263097645667187</v>
      </c>
      <c r="T20" s="3">
        <f t="shared" si="21"/>
        <v>11.133584457516097</v>
      </c>
      <c r="U20" s="3">
        <f t="shared" si="21"/>
        <v>8.959770629871874</v>
      </c>
      <c r="V20" s="3">
        <f t="shared" si="21"/>
        <v>12.097749818533753</v>
      </c>
      <c r="W20" s="3">
        <f t="shared" si="21"/>
        <v>10.053113952046646</v>
      </c>
      <c r="Y20" s="1" t="s">
        <v>1</v>
      </c>
      <c r="Z20" s="3">
        <f>(N20+O20)/2</f>
        <v>5.496154143679746</v>
      </c>
      <c r="AA20" s="3">
        <f aca="true" t="shared" si="22" ref="AA20:AH26">SUM(N20:P20)/3</f>
        <v>8.575969833296321</v>
      </c>
      <c r="AB20" s="3">
        <f t="shared" si="22"/>
        <v>9.082321350779607</v>
      </c>
      <c r="AC20" s="3">
        <f t="shared" si="22"/>
        <v>18.817712646744074</v>
      </c>
      <c r="AD20" s="3">
        <f t="shared" si="22"/>
        <v>18.993544791123313</v>
      </c>
      <c r="AE20" s="3">
        <f t="shared" si="22"/>
        <v>19.976412756738288</v>
      </c>
      <c r="AF20" s="3">
        <f t="shared" si="22"/>
        <v>11.78548424435172</v>
      </c>
      <c r="AG20" s="3">
        <f t="shared" si="22"/>
        <v>10.730368301973906</v>
      </c>
      <c r="AH20" s="3">
        <f t="shared" si="22"/>
        <v>10.370211466817423</v>
      </c>
      <c r="AI20" s="3">
        <f>SUM(V20:W20)/2</f>
        <v>11.0754318852902</v>
      </c>
    </row>
    <row r="21" spans="1:35" ht="13.5">
      <c r="A21" s="1" t="s">
        <v>10</v>
      </c>
      <c r="B21">
        <v>0</v>
      </c>
      <c r="C21">
        <v>3</v>
      </c>
      <c r="D21">
        <v>5</v>
      </c>
      <c r="E21">
        <v>0</v>
      </c>
      <c r="F21">
        <v>1</v>
      </c>
      <c r="G21">
        <v>3</v>
      </c>
      <c r="H21">
        <v>2</v>
      </c>
      <c r="I21">
        <v>3</v>
      </c>
      <c r="J21">
        <v>4</v>
      </c>
      <c r="K21">
        <v>2</v>
      </c>
      <c r="M21" s="1" t="s">
        <v>10</v>
      </c>
      <c r="N21" s="3">
        <f t="shared" si="20"/>
        <v>0</v>
      </c>
      <c r="O21" s="3">
        <f t="shared" si="21"/>
        <v>6.489573418707277</v>
      </c>
      <c r="P21" s="3">
        <f t="shared" si="21"/>
        <v>10.525429437521051</v>
      </c>
      <c r="Q21" s="3">
        <f t="shared" si="21"/>
        <v>0</v>
      </c>
      <c r="R21" s="3">
        <f t="shared" si="21"/>
        <v>1.9725033039430342</v>
      </c>
      <c r="S21" s="3">
        <f t="shared" si="21"/>
        <v>5.723661617125195</v>
      </c>
      <c r="T21" s="3">
        <f t="shared" si="21"/>
        <v>3.7111948191720323</v>
      </c>
      <c r="U21" s="3">
        <f t="shared" si="21"/>
        <v>5.375862377923125</v>
      </c>
      <c r="V21" s="3">
        <f t="shared" si="21"/>
        <v>6.912999896305001</v>
      </c>
      <c r="W21" s="3">
        <f t="shared" si="21"/>
        <v>3.3510379840155484</v>
      </c>
      <c r="Y21" s="1" t="s">
        <v>10</v>
      </c>
      <c r="Z21" s="3">
        <f aca="true" t="shared" si="23" ref="Z21:Z26">(N21+O21)/2</f>
        <v>3.2447867093536384</v>
      </c>
      <c r="AA21" s="3">
        <f t="shared" si="22"/>
        <v>5.671667618742776</v>
      </c>
      <c r="AB21" s="3">
        <f t="shared" si="22"/>
        <v>5.671667618742776</v>
      </c>
      <c r="AC21" s="3">
        <f t="shared" si="22"/>
        <v>4.165977580488028</v>
      </c>
      <c r="AD21" s="3">
        <f t="shared" si="22"/>
        <v>2.5653883070227432</v>
      </c>
      <c r="AE21" s="3">
        <f t="shared" si="22"/>
        <v>3.802453246746754</v>
      </c>
      <c r="AF21" s="3">
        <f t="shared" si="22"/>
        <v>4.936906271406785</v>
      </c>
      <c r="AG21" s="3">
        <f t="shared" si="22"/>
        <v>5.33335236446672</v>
      </c>
      <c r="AH21" s="3">
        <f t="shared" si="22"/>
        <v>5.213300086081225</v>
      </c>
      <c r="AI21" s="3">
        <f aca="true" t="shared" si="24" ref="AI21:AI26">SUM(V21:W21)/2</f>
        <v>5.1320189401602745</v>
      </c>
    </row>
    <row r="22" spans="1:35" ht="13.5">
      <c r="A22" s="1" t="s">
        <v>2</v>
      </c>
      <c r="B22">
        <v>2</v>
      </c>
      <c r="C22">
        <v>3</v>
      </c>
      <c r="D22">
        <v>4</v>
      </c>
      <c r="E22">
        <v>5</v>
      </c>
      <c r="F22">
        <v>6</v>
      </c>
      <c r="G22">
        <v>4</v>
      </c>
      <c r="H22">
        <v>5</v>
      </c>
      <c r="I22">
        <v>6</v>
      </c>
      <c r="J22">
        <v>3</v>
      </c>
      <c r="K22">
        <v>5</v>
      </c>
      <c r="M22" s="1" t="s">
        <v>2</v>
      </c>
      <c r="N22" s="3">
        <f t="shared" si="20"/>
        <v>4.4439506721475395</v>
      </c>
      <c r="O22" s="3">
        <f t="shared" si="21"/>
        <v>6.489573418707277</v>
      </c>
      <c r="P22" s="3">
        <f t="shared" si="21"/>
        <v>8.42034355001684</v>
      </c>
      <c r="Q22" s="3">
        <f t="shared" si="21"/>
        <v>10.23122570083896</v>
      </c>
      <c r="R22" s="3">
        <f t="shared" si="21"/>
        <v>11.835019823658204</v>
      </c>
      <c r="S22" s="3">
        <f t="shared" si="21"/>
        <v>7.631548822833594</v>
      </c>
      <c r="T22" s="3">
        <f t="shared" si="21"/>
        <v>9.27798704793008</v>
      </c>
      <c r="U22" s="3">
        <f t="shared" si="21"/>
        <v>10.75172475584625</v>
      </c>
      <c r="V22" s="3">
        <f t="shared" si="21"/>
        <v>5.184749922228751</v>
      </c>
      <c r="W22" s="3">
        <f t="shared" si="21"/>
        <v>8.377594960038872</v>
      </c>
      <c r="Y22" s="1" t="s">
        <v>2</v>
      </c>
      <c r="Z22" s="3">
        <f t="shared" si="23"/>
        <v>5.466762045427409</v>
      </c>
      <c r="AA22" s="3">
        <f t="shared" si="22"/>
        <v>6.451289213623885</v>
      </c>
      <c r="AB22" s="3">
        <f t="shared" si="22"/>
        <v>8.38038088985436</v>
      </c>
      <c r="AC22" s="3">
        <f t="shared" si="22"/>
        <v>10.162196358171334</v>
      </c>
      <c r="AD22" s="3">
        <f t="shared" si="22"/>
        <v>9.899264782443586</v>
      </c>
      <c r="AE22" s="3">
        <f t="shared" si="22"/>
        <v>9.581518564807292</v>
      </c>
      <c r="AF22" s="3">
        <f t="shared" si="22"/>
        <v>9.220420208869976</v>
      </c>
      <c r="AG22" s="3">
        <f t="shared" si="22"/>
        <v>8.404820575335027</v>
      </c>
      <c r="AH22" s="3">
        <f t="shared" si="22"/>
        <v>8.104689879371291</v>
      </c>
      <c r="AI22" s="3">
        <f t="shared" si="24"/>
        <v>6.781172441133812</v>
      </c>
    </row>
    <row r="23" spans="1:35" ht="13.5">
      <c r="A23" s="1" t="s">
        <v>11</v>
      </c>
      <c r="B23">
        <v>2</v>
      </c>
      <c r="C23">
        <v>0</v>
      </c>
      <c r="D23">
        <v>1</v>
      </c>
      <c r="E23">
        <v>1</v>
      </c>
      <c r="F23">
        <v>0</v>
      </c>
      <c r="G23">
        <v>6</v>
      </c>
      <c r="H23">
        <v>4</v>
      </c>
      <c r="I23">
        <v>4</v>
      </c>
      <c r="J23">
        <v>2</v>
      </c>
      <c r="K23">
        <v>1</v>
      </c>
      <c r="M23" s="1" t="s">
        <v>11</v>
      </c>
      <c r="N23" s="3">
        <f t="shared" si="20"/>
        <v>4.4439506721475395</v>
      </c>
      <c r="O23" s="3">
        <f t="shared" si="21"/>
        <v>0</v>
      </c>
      <c r="P23" s="3">
        <f t="shared" si="21"/>
        <v>2.10508588750421</v>
      </c>
      <c r="Q23" s="3">
        <f t="shared" si="21"/>
        <v>2.046245140167792</v>
      </c>
      <c r="R23" s="3">
        <f t="shared" si="21"/>
        <v>0</v>
      </c>
      <c r="S23" s="3">
        <f t="shared" si="21"/>
        <v>11.44732323425039</v>
      </c>
      <c r="T23" s="3">
        <f t="shared" si="21"/>
        <v>7.422389638344065</v>
      </c>
      <c r="U23" s="3">
        <f t="shared" si="21"/>
        <v>7.1678165038975</v>
      </c>
      <c r="V23" s="3">
        <f t="shared" si="21"/>
        <v>3.4564999481525005</v>
      </c>
      <c r="W23" s="3">
        <f t="shared" si="21"/>
        <v>1.6755189920077742</v>
      </c>
      <c r="Y23" s="1" t="s">
        <v>11</v>
      </c>
      <c r="Z23" s="3">
        <f t="shared" si="23"/>
        <v>2.2219753360737697</v>
      </c>
      <c r="AA23" s="3">
        <f t="shared" si="22"/>
        <v>2.183012186550583</v>
      </c>
      <c r="AB23" s="3">
        <f t="shared" si="22"/>
        <v>1.3837770092240007</v>
      </c>
      <c r="AC23" s="3">
        <f t="shared" si="22"/>
        <v>1.3837770092240007</v>
      </c>
      <c r="AD23" s="3">
        <f t="shared" si="22"/>
        <v>4.49785612480606</v>
      </c>
      <c r="AE23" s="3">
        <f t="shared" si="22"/>
        <v>6.289904290864818</v>
      </c>
      <c r="AF23" s="3">
        <f t="shared" si="22"/>
        <v>8.679176458830652</v>
      </c>
      <c r="AG23" s="3">
        <f t="shared" si="22"/>
        <v>6.015568696798021</v>
      </c>
      <c r="AH23" s="3">
        <f t="shared" si="22"/>
        <v>4.099945148019258</v>
      </c>
      <c r="AI23" s="3">
        <f t="shared" si="24"/>
        <v>2.5660094700801372</v>
      </c>
    </row>
    <row r="24" spans="1:35" ht="13.5">
      <c r="A24" s="1" t="s">
        <v>3</v>
      </c>
      <c r="B24">
        <v>2</v>
      </c>
      <c r="C24">
        <v>4</v>
      </c>
      <c r="D24">
        <v>1</v>
      </c>
      <c r="E24">
        <v>2</v>
      </c>
      <c r="F24">
        <v>2</v>
      </c>
      <c r="G24">
        <v>3</v>
      </c>
      <c r="H24">
        <v>1</v>
      </c>
      <c r="I24">
        <v>1</v>
      </c>
      <c r="J24">
        <v>1</v>
      </c>
      <c r="K24">
        <v>2</v>
      </c>
      <c r="M24" s="1" t="s">
        <v>3</v>
      </c>
      <c r="N24" s="3">
        <f t="shared" si="20"/>
        <v>4.4439506721475395</v>
      </c>
      <c r="O24" s="3">
        <f t="shared" si="21"/>
        <v>8.652764558276369</v>
      </c>
      <c r="P24" s="3">
        <f t="shared" si="21"/>
        <v>2.10508588750421</v>
      </c>
      <c r="Q24" s="3">
        <f t="shared" si="21"/>
        <v>4.092490280335584</v>
      </c>
      <c r="R24" s="3">
        <f t="shared" si="21"/>
        <v>3.9450066078860684</v>
      </c>
      <c r="S24" s="3">
        <f t="shared" si="21"/>
        <v>5.723661617125195</v>
      </c>
      <c r="T24" s="3">
        <f t="shared" si="21"/>
        <v>1.8555974095860162</v>
      </c>
      <c r="U24" s="3">
        <f t="shared" si="21"/>
        <v>1.791954125974375</v>
      </c>
      <c r="V24" s="3">
        <f t="shared" si="21"/>
        <v>1.7282499740762503</v>
      </c>
      <c r="W24" s="3">
        <f t="shared" si="21"/>
        <v>3.3510379840155484</v>
      </c>
      <c r="Y24" s="1" t="s">
        <v>3</v>
      </c>
      <c r="Z24" s="3">
        <f t="shared" si="23"/>
        <v>6.548357615211954</v>
      </c>
      <c r="AA24" s="3">
        <f t="shared" si="22"/>
        <v>5.067267039309372</v>
      </c>
      <c r="AB24" s="3">
        <f t="shared" si="22"/>
        <v>4.950113575372054</v>
      </c>
      <c r="AC24" s="3">
        <f t="shared" si="22"/>
        <v>3.380860925241954</v>
      </c>
      <c r="AD24" s="3">
        <f t="shared" si="22"/>
        <v>4.587052835115616</v>
      </c>
      <c r="AE24" s="3">
        <f t="shared" si="22"/>
        <v>3.841421878199093</v>
      </c>
      <c r="AF24" s="3">
        <f t="shared" si="22"/>
        <v>3.123737717561862</v>
      </c>
      <c r="AG24" s="3">
        <f t="shared" si="22"/>
        <v>1.791933836545547</v>
      </c>
      <c r="AH24" s="3">
        <f t="shared" si="22"/>
        <v>2.2904140280220577</v>
      </c>
      <c r="AI24" s="3">
        <f t="shared" si="24"/>
        <v>2.5396439790458993</v>
      </c>
    </row>
    <row r="25" spans="1:35" ht="13.5">
      <c r="A25" s="1" t="s">
        <v>12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M25" s="1" t="s">
        <v>12</v>
      </c>
      <c r="N25" s="3">
        <f t="shared" si="20"/>
        <v>0</v>
      </c>
      <c r="O25" s="3">
        <f t="shared" si="21"/>
        <v>0</v>
      </c>
      <c r="P25" s="3">
        <f t="shared" si="21"/>
        <v>0</v>
      </c>
      <c r="Q25" s="3">
        <f t="shared" si="21"/>
        <v>0</v>
      </c>
      <c r="R25" s="3">
        <f t="shared" si="21"/>
        <v>0</v>
      </c>
      <c r="S25" s="3">
        <f t="shared" si="21"/>
        <v>0</v>
      </c>
      <c r="T25" s="3">
        <f t="shared" si="21"/>
        <v>0</v>
      </c>
      <c r="U25" s="3">
        <f t="shared" si="21"/>
        <v>0</v>
      </c>
      <c r="V25" s="3">
        <f t="shared" si="21"/>
        <v>0</v>
      </c>
      <c r="W25" s="3">
        <f t="shared" si="21"/>
        <v>0</v>
      </c>
      <c r="Y25" s="1" t="s">
        <v>12</v>
      </c>
      <c r="Z25" s="3">
        <f t="shared" si="23"/>
        <v>0</v>
      </c>
      <c r="AA25" s="3">
        <f t="shared" si="22"/>
        <v>0</v>
      </c>
      <c r="AB25" s="3">
        <f t="shared" si="22"/>
        <v>0</v>
      </c>
      <c r="AC25" s="3">
        <f t="shared" si="22"/>
        <v>0</v>
      </c>
      <c r="AD25" s="3">
        <f t="shared" si="22"/>
        <v>0</v>
      </c>
      <c r="AE25" s="3">
        <f t="shared" si="22"/>
        <v>0</v>
      </c>
      <c r="AF25" s="3">
        <f t="shared" si="22"/>
        <v>0</v>
      </c>
      <c r="AG25" s="3">
        <f t="shared" si="22"/>
        <v>0</v>
      </c>
      <c r="AH25" s="3">
        <f t="shared" si="22"/>
        <v>0</v>
      </c>
      <c r="AI25" s="3">
        <f t="shared" si="24"/>
        <v>0</v>
      </c>
    </row>
    <row r="26" spans="1:35" ht="13.5">
      <c r="A26" s="1" t="s">
        <v>17</v>
      </c>
      <c r="B26">
        <v>9</v>
      </c>
      <c r="C26">
        <v>12</v>
      </c>
      <c r="D26">
        <v>18</v>
      </c>
      <c r="E26">
        <v>12</v>
      </c>
      <c r="F26">
        <v>26</v>
      </c>
      <c r="G26">
        <v>24</v>
      </c>
      <c r="H26">
        <v>18</v>
      </c>
      <c r="I26">
        <v>19</v>
      </c>
      <c r="J26">
        <v>17</v>
      </c>
      <c r="K26">
        <v>16</v>
      </c>
      <c r="M26" t="s">
        <v>9</v>
      </c>
      <c r="N26" s="3">
        <f t="shared" si="20"/>
        <v>19.997778024663926</v>
      </c>
      <c r="O26" s="3">
        <f aca="true" t="shared" si="25" ref="O26:W26">(C26/C$27)*100000</f>
        <v>25.958293674829108</v>
      </c>
      <c r="P26" s="3">
        <f t="shared" si="25"/>
        <v>37.89154597507578</v>
      </c>
      <c r="Q26" s="3">
        <f t="shared" si="25"/>
        <v>24.554941682013506</v>
      </c>
      <c r="R26" s="3">
        <f t="shared" si="25"/>
        <v>51.28508590251889</v>
      </c>
      <c r="S26" s="3">
        <f t="shared" si="25"/>
        <v>45.78929293700156</v>
      </c>
      <c r="T26" s="3">
        <f t="shared" si="25"/>
        <v>33.40075337254829</v>
      </c>
      <c r="U26" s="3">
        <f t="shared" si="25"/>
        <v>34.04712839351313</v>
      </c>
      <c r="V26" s="3">
        <f t="shared" si="25"/>
        <v>29.380249559296256</v>
      </c>
      <c r="W26" s="3">
        <f t="shared" si="25"/>
        <v>26.808303872124387</v>
      </c>
      <c r="Y26" t="s">
        <v>9</v>
      </c>
      <c r="Z26" s="3">
        <f t="shared" si="23"/>
        <v>22.97803584974652</v>
      </c>
      <c r="AA26" s="3">
        <f t="shared" si="22"/>
        <v>27.94920589152294</v>
      </c>
      <c r="AB26" s="3">
        <f t="shared" si="22"/>
        <v>29.4682604439728</v>
      </c>
      <c r="AC26" s="3">
        <f t="shared" si="22"/>
        <v>37.91052451986939</v>
      </c>
      <c r="AD26" s="3">
        <f t="shared" si="22"/>
        <v>40.54310684051132</v>
      </c>
      <c r="AE26" s="3">
        <f t="shared" si="22"/>
        <v>43.49171073735624</v>
      </c>
      <c r="AF26" s="3">
        <f t="shared" si="22"/>
        <v>37.74572490102099</v>
      </c>
      <c r="AG26" s="3">
        <f t="shared" si="22"/>
        <v>32.27604377511923</v>
      </c>
      <c r="AH26" s="3">
        <f t="shared" si="22"/>
        <v>30.078560608311253</v>
      </c>
      <c r="AI26" s="3">
        <f t="shared" si="24"/>
        <v>28.094276715710322</v>
      </c>
    </row>
    <row r="27" spans="2:35" ht="12.75">
      <c r="B27">
        <f>Census_Pop_Ests!B4</f>
        <v>45005</v>
      </c>
      <c r="C27">
        <f>Census_Pop_Ests!C4</f>
        <v>46228</v>
      </c>
      <c r="D27">
        <f>Census_Pop_Ests!D4</f>
        <v>47504</v>
      </c>
      <c r="E27">
        <f>Census_Pop_Ests!E4</f>
        <v>48870</v>
      </c>
      <c r="F27">
        <f>Census_Pop_Ests!F4</f>
        <v>50697</v>
      </c>
      <c r="G27">
        <f>Census_Pop_Ests!G4</f>
        <v>52414</v>
      </c>
      <c r="H27">
        <f>Census_Pop_Ests!H4</f>
        <v>53891</v>
      </c>
      <c r="I27">
        <f>Census_Pop_Ests!I4</f>
        <v>55805</v>
      </c>
      <c r="J27">
        <f>Census_Pop_Ests!J4</f>
        <v>57862</v>
      </c>
      <c r="K27">
        <f>Census_Pop_Ests!K4</f>
        <v>59683</v>
      </c>
      <c r="N27" s="3"/>
      <c r="O27" s="3"/>
      <c r="P27" s="3"/>
      <c r="Q27" s="3"/>
      <c r="R27" s="3"/>
      <c r="S27" s="3"/>
      <c r="T27" s="3"/>
      <c r="U27" s="3"/>
      <c r="V27" s="3"/>
      <c r="W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3.5">
      <c r="A28" s="1" t="s">
        <v>47</v>
      </c>
      <c r="M28" t="s">
        <v>50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50</v>
      </c>
      <c r="Z28">
        <v>1990</v>
      </c>
      <c r="AA28">
        <v>1991</v>
      </c>
      <c r="AB28">
        <v>1992</v>
      </c>
      <c r="AC28">
        <v>1993</v>
      </c>
      <c r="AD28">
        <v>1994</v>
      </c>
      <c r="AE28">
        <v>1995</v>
      </c>
      <c r="AF28">
        <v>1996</v>
      </c>
      <c r="AG28">
        <v>1997</v>
      </c>
      <c r="AH28">
        <v>1998</v>
      </c>
      <c r="AI28">
        <v>1999</v>
      </c>
    </row>
    <row r="29" spans="1:35" ht="13.5">
      <c r="A29" s="1" t="s">
        <v>1</v>
      </c>
      <c r="B29">
        <v>0</v>
      </c>
      <c r="C29">
        <v>2</v>
      </c>
      <c r="D29">
        <v>2</v>
      </c>
      <c r="E29">
        <v>4</v>
      </c>
      <c r="F29">
        <v>1</v>
      </c>
      <c r="G29">
        <v>4</v>
      </c>
      <c r="H29">
        <v>3</v>
      </c>
      <c r="I29">
        <v>3</v>
      </c>
      <c r="J29">
        <v>4</v>
      </c>
      <c r="K29">
        <v>3</v>
      </c>
      <c r="M29" s="1" t="s">
        <v>1</v>
      </c>
      <c r="N29" s="3">
        <f>(B29/B$36)*100000</f>
        <v>0</v>
      </c>
      <c r="O29" s="3">
        <f aca="true" t="shared" si="26" ref="O29:W35">(C29/C$36)*100000</f>
        <v>31.407035175879397</v>
      </c>
      <c r="P29" s="3">
        <f t="shared" si="26"/>
        <v>31.695721077654518</v>
      </c>
      <c r="Q29" s="3">
        <f t="shared" si="26"/>
        <v>63.73486297004461</v>
      </c>
      <c r="R29" s="3">
        <f t="shared" si="26"/>
        <v>16.087516087516086</v>
      </c>
      <c r="S29" s="3">
        <f t="shared" si="26"/>
        <v>65.2954619653934</v>
      </c>
      <c r="T29" s="3">
        <f t="shared" si="26"/>
        <v>49.35022207599935</v>
      </c>
      <c r="U29" s="3">
        <f t="shared" si="26"/>
        <v>49.84216647283602</v>
      </c>
      <c r="V29" s="3">
        <f t="shared" si="26"/>
        <v>67.24949562878278</v>
      </c>
      <c r="W29" s="3">
        <f t="shared" si="26"/>
        <v>50.735667174023334</v>
      </c>
      <c r="Y29" s="1" t="s">
        <v>1</v>
      </c>
      <c r="Z29" s="3">
        <f>(N29+O29)/2</f>
        <v>15.703517587939698</v>
      </c>
      <c r="AA29" s="3">
        <f aca="true" t="shared" si="27" ref="AA29:AH35">SUM(N29:P29)/3</f>
        <v>21.034252084511305</v>
      </c>
      <c r="AB29" s="3">
        <f t="shared" si="27"/>
        <v>42.279206407859505</v>
      </c>
      <c r="AC29" s="3">
        <f t="shared" si="27"/>
        <v>37.172700045071736</v>
      </c>
      <c r="AD29" s="3">
        <f t="shared" si="27"/>
        <v>48.37261367431804</v>
      </c>
      <c r="AE29" s="3">
        <f t="shared" si="27"/>
        <v>43.577733376302945</v>
      </c>
      <c r="AF29" s="3">
        <f t="shared" si="27"/>
        <v>54.829283504742925</v>
      </c>
      <c r="AG29" s="3">
        <f t="shared" si="27"/>
        <v>55.48062805920605</v>
      </c>
      <c r="AH29" s="3">
        <f t="shared" si="27"/>
        <v>55.942443091880705</v>
      </c>
      <c r="AI29" s="3">
        <f>SUM(V29:W29)/2</f>
        <v>58.99258140140306</v>
      </c>
    </row>
    <row r="30" spans="1:35" ht="13.5">
      <c r="A30" s="1" t="s">
        <v>10</v>
      </c>
      <c r="B30">
        <v>2</v>
      </c>
      <c r="C30">
        <v>2</v>
      </c>
      <c r="D30">
        <v>3</v>
      </c>
      <c r="E30">
        <v>0</v>
      </c>
      <c r="F30">
        <v>2</v>
      </c>
      <c r="G30">
        <v>1</v>
      </c>
      <c r="H30">
        <v>1</v>
      </c>
      <c r="I30">
        <v>2</v>
      </c>
      <c r="J30">
        <v>2</v>
      </c>
      <c r="K30">
        <v>1</v>
      </c>
      <c r="M30" s="1" t="s">
        <v>10</v>
      </c>
      <c r="N30" s="3">
        <f aca="true" t="shared" si="28" ref="N30:N35">(B30/B$36)*100000</f>
        <v>31.575623618566464</v>
      </c>
      <c r="O30" s="3">
        <f t="shared" si="26"/>
        <v>31.407035175879397</v>
      </c>
      <c r="P30" s="3">
        <f t="shared" si="26"/>
        <v>47.543581616481774</v>
      </c>
      <c r="Q30" s="3">
        <f t="shared" si="26"/>
        <v>0</v>
      </c>
      <c r="R30" s="3">
        <f t="shared" si="26"/>
        <v>32.17503217503217</v>
      </c>
      <c r="S30" s="3">
        <f t="shared" si="26"/>
        <v>16.32386549134835</v>
      </c>
      <c r="T30" s="3">
        <f t="shared" si="26"/>
        <v>16.450074025333112</v>
      </c>
      <c r="U30" s="3">
        <f t="shared" si="26"/>
        <v>33.22811098189068</v>
      </c>
      <c r="V30" s="3">
        <f t="shared" si="26"/>
        <v>33.62474781439139</v>
      </c>
      <c r="W30" s="3">
        <f t="shared" si="26"/>
        <v>16.91188905800778</v>
      </c>
      <c r="Y30" s="1" t="s">
        <v>10</v>
      </c>
      <c r="Z30" s="3">
        <f aca="true" t="shared" si="29" ref="Z30:Z35">(N30+O30)/2</f>
        <v>31.49132939722293</v>
      </c>
      <c r="AA30" s="3">
        <f t="shared" si="27"/>
        <v>36.84208013697588</v>
      </c>
      <c r="AB30" s="3">
        <f t="shared" si="27"/>
        <v>26.31687226412039</v>
      </c>
      <c r="AC30" s="3">
        <f t="shared" si="27"/>
        <v>26.572871263837982</v>
      </c>
      <c r="AD30" s="3">
        <f t="shared" si="27"/>
        <v>16.166299222126842</v>
      </c>
      <c r="AE30" s="3">
        <f t="shared" si="27"/>
        <v>21.64965723057121</v>
      </c>
      <c r="AF30" s="3">
        <f t="shared" si="27"/>
        <v>22.000683499524047</v>
      </c>
      <c r="AG30" s="3">
        <f t="shared" si="27"/>
        <v>27.767644273871724</v>
      </c>
      <c r="AH30" s="3">
        <f t="shared" si="27"/>
        <v>27.92158261809662</v>
      </c>
      <c r="AI30" s="3">
        <f aca="true" t="shared" si="30" ref="AI30:AI35">SUM(V30:W30)/2</f>
        <v>25.268318436199586</v>
      </c>
    </row>
    <row r="31" spans="1:35" ht="13.5">
      <c r="A31" s="1" t="s">
        <v>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2</v>
      </c>
      <c r="K31">
        <v>0</v>
      </c>
      <c r="M31" s="1" t="s">
        <v>2</v>
      </c>
      <c r="N31" s="3">
        <f t="shared" si="28"/>
        <v>0</v>
      </c>
      <c r="O31" s="3">
        <f t="shared" si="26"/>
        <v>0</v>
      </c>
      <c r="P31" s="3">
        <f t="shared" si="26"/>
        <v>0</v>
      </c>
      <c r="Q31" s="3">
        <f t="shared" si="26"/>
        <v>0</v>
      </c>
      <c r="R31" s="3">
        <f t="shared" si="26"/>
        <v>0</v>
      </c>
      <c r="S31" s="3">
        <f t="shared" si="26"/>
        <v>0</v>
      </c>
      <c r="T31" s="3">
        <f t="shared" si="26"/>
        <v>0</v>
      </c>
      <c r="U31" s="3">
        <f t="shared" si="26"/>
        <v>0</v>
      </c>
      <c r="V31" s="3">
        <f t="shared" si="26"/>
        <v>33.62474781439139</v>
      </c>
      <c r="W31" s="3">
        <f t="shared" si="26"/>
        <v>0</v>
      </c>
      <c r="Y31" s="1" t="s">
        <v>2</v>
      </c>
      <c r="Z31" s="3">
        <f t="shared" si="29"/>
        <v>0</v>
      </c>
      <c r="AA31" s="3">
        <f t="shared" si="27"/>
        <v>0</v>
      </c>
      <c r="AB31" s="3">
        <f t="shared" si="27"/>
        <v>0</v>
      </c>
      <c r="AC31" s="3">
        <f t="shared" si="27"/>
        <v>0</v>
      </c>
      <c r="AD31" s="3">
        <f t="shared" si="27"/>
        <v>0</v>
      </c>
      <c r="AE31" s="3">
        <f t="shared" si="27"/>
        <v>0</v>
      </c>
      <c r="AF31" s="3">
        <f t="shared" si="27"/>
        <v>0</v>
      </c>
      <c r="AG31" s="3">
        <f t="shared" si="27"/>
        <v>11.208249271463798</v>
      </c>
      <c r="AH31" s="3">
        <f t="shared" si="27"/>
        <v>11.208249271463798</v>
      </c>
      <c r="AI31" s="3">
        <f t="shared" si="30"/>
        <v>16.812373907195695</v>
      </c>
    </row>
    <row r="32" spans="1:35" ht="13.5">
      <c r="A32" s="1" t="s">
        <v>11</v>
      </c>
      <c r="B32">
        <v>1</v>
      </c>
      <c r="C32">
        <v>2</v>
      </c>
      <c r="D32">
        <v>3</v>
      </c>
      <c r="E32">
        <v>4</v>
      </c>
      <c r="F32">
        <v>2</v>
      </c>
      <c r="G32">
        <v>4</v>
      </c>
      <c r="H32">
        <v>1</v>
      </c>
      <c r="I32">
        <v>0</v>
      </c>
      <c r="J32">
        <v>1</v>
      </c>
      <c r="K32">
        <v>3</v>
      </c>
      <c r="M32" s="1" t="s">
        <v>11</v>
      </c>
      <c r="N32" s="3">
        <f t="shared" si="28"/>
        <v>15.787811809283232</v>
      </c>
      <c r="O32" s="3">
        <f t="shared" si="26"/>
        <v>31.407035175879397</v>
      </c>
      <c r="P32" s="3">
        <f t="shared" si="26"/>
        <v>47.543581616481774</v>
      </c>
      <c r="Q32" s="3">
        <f t="shared" si="26"/>
        <v>63.73486297004461</v>
      </c>
      <c r="R32" s="3">
        <f t="shared" si="26"/>
        <v>32.17503217503217</v>
      </c>
      <c r="S32" s="3">
        <f t="shared" si="26"/>
        <v>65.2954619653934</v>
      </c>
      <c r="T32" s="3">
        <f t="shared" si="26"/>
        <v>16.450074025333112</v>
      </c>
      <c r="U32" s="3">
        <f t="shared" si="26"/>
        <v>0</v>
      </c>
      <c r="V32" s="3">
        <f t="shared" si="26"/>
        <v>16.812373907195695</v>
      </c>
      <c r="W32" s="3">
        <f t="shared" si="26"/>
        <v>50.735667174023334</v>
      </c>
      <c r="Y32" s="1" t="s">
        <v>11</v>
      </c>
      <c r="Z32" s="3">
        <f t="shared" si="29"/>
        <v>23.597423492581314</v>
      </c>
      <c r="AA32" s="3">
        <f t="shared" si="27"/>
        <v>31.579476200548132</v>
      </c>
      <c r="AB32" s="3">
        <f t="shared" si="27"/>
        <v>47.561826587468595</v>
      </c>
      <c r="AC32" s="3">
        <f t="shared" si="27"/>
        <v>47.81782558718618</v>
      </c>
      <c r="AD32" s="3">
        <f t="shared" si="27"/>
        <v>53.73511903682339</v>
      </c>
      <c r="AE32" s="3">
        <f t="shared" si="27"/>
        <v>37.97352272191956</v>
      </c>
      <c r="AF32" s="3">
        <f t="shared" si="27"/>
        <v>27.248511996908835</v>
      </c>
      <c r="AG32" s="3">
        <f t="shared" si="27"/>
        <v>11.08748264417627</v>
      </c>
      <c r="AH32" s="3">
        <f t="shared" si="27"/>
        <v>22.516013693739676</v>
      </c>
      <c r="AI32" s="3">
        <f t="shared" si="30"/>
        <v>33.77402054060951</v>
      </c>
    </row>
    <row r="33" spans="1:35" ht="13.5">
      <c r="A33" s="1" t="s">
        <v>3</v>
      </c>
      <c r="B33">
        <v>0</v>
      </c>
      <c r="C33">
        <v>0</v>
      </c>
      <c r="D33">
        <v>0</v>
      </c>
      <c r="E33">
        <v>1</v>
      </c>
      <c r="F33">
        <v>0</v>
      </c>
      <c r="G33">
        <v>2</v>
      </c>
      <c r="H33">
        <v>0</v>
      </c>
      <c r="I33">
        <v>1</v>
      </c>
      <c r="J33">
        <v>0</v>
      </c>
      <c r="K33">
        <v>2</v>
      </c>
      <c r="M33" s="1" t="s">
        <v>3</v>
      </c>
      <c r="N33" s="3">
        <f t="shared" si="28"/>
        <v>0</v>
      </c>
      <c r="O33" s="3">
        <f t="shared" si="26"/>
        <v>0</v>
      </c>
      <c r="P33" s="3">
        <f t="shared" si="26"/>
        <v>0</v>
      </c>
      <c r="Q33" s="3">
        <f t="shared" si="26"/>
        <v>15.933715742511152</v>
      </c>
      <c r="R33" s="3">
        <f t="shared" si="26"/>
        <v>0</v>
      </c>
      <c r="S33" s="3">
        <f t="shared" si="26"/>
        <v>32.6477309826967</v>
      </c>
      <c r="T33" s="3">
        <f t="shared" si="26"/>
        <v>0</v>
      </c>
      <c r="U33" s="3">
        <f t="shared" si="26"/>
        <v>16.61405549094534</v>
      </c>
      <c r="V33" s="3">
        <f t="shared" si="26"/>
        <v>0</v>
      </c>
      <c r="W33" s="3">
        <f t="shared" si="26"/>
        <v>33.82377811601556</v>
      </c>
      <c r="Y33" s="1" t="s">
        <v>3</v>
      </c>
      <c r="Z33" s="3">
        <f t="shared" si="29"/>
        <v>0</v>
      </c>
      <c r="AA33" s="3">
        <f t="shared" si="27"/>
        <v>0</v>
      </c>
      <c r="AB33" s="3">
        <f t="shared" si="27"/>
        <v>5.311238580837051</v>
      </c>
      <c r="AC33" s="3">
        <f t="shared" si="27"/>
        <v>5.311238580837051</v>
      </c>
      <c r="AD33" s="3">
        <f t="shared" si="27"/>
        <v>16.193815575069284</v>
      </c>
      <c r="AE33" s="3">
        <f t="shared" si="27"/>
        <v>10.882576994232233</v>
      </c>
      <c r="AF33" s="3">
        <f t="shared" si="27"/>
        <v>16.420595491214012</v>
      </c>
      <c r="AG33" s="3">
        <f t="shared" si="27"/>
        <v>5.53801849698178</v>
      </c>
      <c r="AH33" s="3">
        <f t="shared" si="27"/>
        <v>16.8126112023203</v>
      </c>
      <c r="AI33" s="3">
        <f t="shared" si="30"/>
        <v>16.91188905800778</v>
      </c>
    </row>
    <row r="34" spans="1:35" ht="13.5">
      <c r="A34" s="1" t="s">
        <v>12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" t="s">
        <v>12</v>
      </c>
      <c r="N34" s="3">
        <f t="shared" si="28"/>
        <v>0</v>
      </c>
      <c r="O34" s="3">
        <f t="shared" si="26"/>
        <v>0</v>
      </c>
      <c r="P34" s="3">
        <f t="shared" si="26"/>
        <v>0</v>
      </c>
      <c r="Q34" s="3">
        <f t="shared" si="26"/>
        <v>15.933715742511152</v>
      </c>
      <c r="R34" s="3">
        <f t="shared" si="26"/>
        <v>0</v>
      </c>
      <c r="S34" s="3">
        <f t="shared" si="26"/>
        <v>0</v>
      </c>
      <c r="T34" s="3">
        <f t="shared" si="26"/>
        <v>0</v>
      </c>
      <c r="U34" s="3">
        <f t="shared" si="26"/>
        <v>0</v>
      </c>
      <c r="V34" s="3">
        <f t="shared" si="26"/>
        <v>0</v>
      </c>
      <c r="W34" s="3">
        <f t="shared" si="26"/>
        <v>0</v>
      </c>
      <c r="Y34" s="1" t="s">
        <v>12</v>
      </c>
      <c r="Z34" s="3">
        <f t="shared" si="29"/>
        <v>0</v>
      </c>
      <c r="AA34" s="3">
        <f t="shared" si="27"/>
        <v>0</v>
      </c>
      <c r="AB34" s="3">
        <f t="shared" si="27"/>
        <v>5.311238580837051</v>
      </c>
      <c r="AC34" s="3">
        <f t="shared" si="27"/>
        <v>5.311238580837051</v>
      </c>
      <c r="AD34" s="3">
        <f t="shared" si="27"/>
        <v>5.311238580837051</v>
      </c>
      <c r="AE34" s="3">
        <f t="shared" si="27"/>
        <v>0</v>
      </c>
      <c r="AF34" s="3">
        <f t="shared" si="27"/>
        <v>0</v>
      </c>
      <c r="AG34" s="3">
        <f t="shared" si="27"/>
        <v>0</v>
      </c>
      <c r="AH34" s="3">
        <f t="shared" si="27"/>
        <v>0</v>
      </c>
      <c r="AI34" s="3">
        <f t="shared" si="30"/>
        <v>0</v>
      </c>
    </row>
    <row r="35" spans="1:35" ht="13.5">
      <c r="A35" s="1" t="s">
        <v>17</v>
      </c>
      <c r="B35">
        <v>3</v>
      </c>
      <c r="C35">
        <v>6</v>
      </c>
      <c r="D35">
        <v>8</v>
      </c>
      <c r="E35">
        <v>10</v>
      </c>
      <c r="F35">
        <v>5</v>
      </c>
      <c r="G35">
        <v>11</v>
      </c>
      <c r="H35">
        <v>5</v>
      </c>
      <c r="I35">
        <v>6</v>
      </c>
      <c r="J35">
        <v>9</v>
      </c>
      <c r="K35">
        <v>9</v>
      </c>
      <c r="M35" t="s">
        <v>49</v>
      </c>
      <c r="N35" s="3">
        <f t="shared" si="28"/>
        <v>47.3634354278497</v>
      </c>
      <c r="O35" s="3">
        <f t="shared" si="26"/>
        <v>94.22110552763819</v>
      </c>
      <c r="P35" s="3">
        <f t="shared" si="26"/>
        <v>126.78288431061807</v>
      </c>
      <c r="Q35" s="3">
        <f t="shared" si="26"/>
        <v>159.33715742511154</v>
      </c>
      <c r="R35" s="3">
        <f t="shared" si="26"/>
        <v>80.43758043758044</v>
      </c>
      <c r="S35" s="3">
        <f t="shared" si="26"/>
        <v>179.56252040483187</v>
      </c>
      <c r="T35" s="3">
        <f t="shared" si="26"/>
        <v>82.25037012666557</v>
      </c>
      <c r="U35" s="3">
        <f t="shared" si="26"/>
        <v>99.68433294567204</v>
      </c>
      <c r="V35" s="3">
        <f t="shared" si="26"/>
        <v>151.31136516476127</v>
      </c>
      <c r="W35" s="3">
        <f t="shared" si="26"/>
        <v>152.20700152207002</v>
      </c>
      <c r="Y35" t="s">
        <v>49</v>
      </c>
      <c r="Z35" s="3">
        <f t="shared" si="29"/>
        <v>70.79227047774394</v>
      </c>
      <c r="AA35" s="3">
        <f t="shared" si="27"/>
        <v>89.45580842203532</v>
      </c>
      <c r="AB35" s="3">
        <f t="shared" si="27"/>
        <v>126.78038242112261</v>
      </c>
      <c r="AC35" s="3">
        <f t="shared" si="27"/>
        <v>122.18587405777002</v>
      </c>
      <c r="AD35" s="3">
        <f t="shared" si="27"/>
        <v>139.77908608917463</v>
      </c>
      <c r="AE35" s="3">
        <f t="shared" si="27"/>
        <v>114.08349032302596</v>
      </c>
      <c r="AF35" s="3">
        <f t="shared" si="27"/>
        <v>120.49907449238982</v>
      </c>
      <c r="AG35" s="3">
        <f t="shared" si="27"/>
        <v>111.08202274569963</v>
      </c>
      <c r="AH35" s="3">
        <f t="shared" si="27"/>
        <v>134.4008998775011</v>
      </c>
      <c r="AI35" s="3">
        <f t="shared" si="30"/>
        <v>151.75918334341566</v>
      </c>
    </row>
    <row r="36" spans="2:35" ht="12.75">
      <c r="B36">
        <f>Census_Pop_Ests!B8</f>
        <v>6334</v>
      </c>
      <c r="C36">
        <f>Census_Pop_Ests!C8</f>
        <v>6368</v>
      </c>
      <c r="D36">
        <f>Census_Pop_Ests!D8</f>
        <v>6310</v>
      </c>
      <c r="E36">
        <f>Census_Pop_Ests!E8</f>
        <v>6276</v>
      </c>
      <c r="F36">
        <f>Census_Pop_Ests!F8</f>
        <v>6216</v>
      </c>
      <c r="G36">
        <f>Census_Pop_Ests!G8</f>
        <v>6126</v>
      </c>
      <c r="H36">
        <f>Census_Pop_Ests!H8</f>
        <v>6079</v>
      </c>
      <c r="I36">
        <f>Census_Pop_Ests!I8</f>
        <v>6019</v>
      </c>
      <c r="J36">
        <f>Census_Pop_Ests!J8</f>
        <v>5948</v>
      </c>
      <c r="K36">
        <f>Census_Pop_Ests!K8</f>
        <v>5913</v>
      </c>
      <c r="N36" s="3"/>
      <c r="O36" s="3"/>
      <c r="P36" s="3"/>
      <c r="Q36" s="3"/>
      <c r="R36" s="3"/>
      <c r="S36" s="3"/>
      <c r="T36" s="3"/>
      <c r="U36" s="3"/>
      <c r="V36" s="3"/>
      <c r="W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3.5">
      <c r="A37" s="1" t="s">
        <v>48</v>
      </c>
      <c r="M37" t="s">
        <v>51</v>
      </c>
      <c r="N37">
        <v>1990</v>
      </c>
      <c r="O37">
        <v>1991</v>
      </c>
      <c r="P37">
        <v>1992</v>
      </c>
      <c r="Q37">
        <v>1993</v>
      </c>
      <c r="R37">
        <v>1994</v>
      </c>
      <c r="S37">
        <v>1995</v>
      </c>
      <c r="T37">
        <v>1996</v>
      </c>
      <c r="U37">
        <v>1997</v>
      </c>
      <c r="V37">
        <v>1998</v>
      </c>
      <c r="W37">
        <v>1999</v>
      </c>
      <c r="Y37" t="s">
        <v>51</v>
      </c>
      <c r="Z37">
        <v>1990</v>
      </c>
      <c r="AA37">
        <v>1991</v>
      </c>
      <c r="AB37">
        <v>1992</v>
      </c>
      <c r="AC37">
        <v>1993</v>
      </c>
      <c r="AD37">
        <v>1994</v>
      </c>
      <c r="AE37">
        <v>1995</v>
      </c>
      <c r="AF37">
        <v>1996</v>
      </c>
      <c r="AG37">
        <v>1997</v>
      </c>
      <c r="AH37">
        <v>1998</v>
      </c>
      <c r="AI37">
        <v>1999</v>
      </c>
    </row>
    <row r="38" spans="1:35" ht="13.5">
      <c r="A38" s="1" t="s">
        <v>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1</v>
      </c>
      <c r="K38">
        <v>0</v>
      </c>
      <c r="M38" s="1" t="s">
        <v>1</v>
      </c>
      <c r="N38" s="3">
        <f>(B38/B$45)*100000</f>
        <v>0</v>
      </c>
      <c r="O38" s="3">
        <f aca="true" t="shared" si="31" ref="O38:W44">(C38/C$45)*100000</f>
        <v>0</v>
      </c>
      <c r="P38" s="3">
        <f t="shared" si="31"/>
        <v>0</v>
      </c>
      <c r="Q38" s="3">
        <f t="shared" si="31"/>
        <v>0</v>
      </c>
      <c r="R38" s="3">
        <f t="shared" si="31"/>
        <v>0</v>
      </c>
      <c r="S38" s="3">
        <f t="shared" si="31"/>
        <v>0</v>
      </c>
      <c r="T38" s="3">
        <f t="shared" si="31"/>
        <v>5.490885130683067</v>
      </c>
      <c r="U38" s="3">
        <f t="shared" si="31"/>
        <v>0</v>
      </c>
      <c r="V38" s="3">
        <f t="shared" si="31"/>
        <v>5.27676639755158</v>
      </c>
      <c r="W38" s="3">
        <f t="shared" si="31"/>
        <v>0</v>
      </c>
      <c r="Y38" s="1" t="s">
        <v>1</v>
      </c>
      <c r="Z38" s="3">
        <f>(N38+O38)/2</f>
        <v>0</v>
      </c>
      <c r="AA38" s="3">
        <f aca="true" t="shared" si="32" ref="AA38:AH44">SUM(N38:P38)/3</f>
        <v>0</v>
      </c>
      <c r="AB38" s="3">
        <f t="shared" si="32"/>
        <v>0</v>
      </c>
      <c r="AC38" s="3">
        <f t="shared" si="32"/>
        <v>0</v>
      </c>
      <c r="AD38" s="3">
        <f t="shared" si="32"/>
        <v>0</v>
      </c>
      <c r="AE38" s="3">
        <f t="shared" si="32"/>
        <v>1.8302950435610221</v>
      </c>
      <c r="AF38" s="3">
        <f t="shared" si="32"/>
        <v>1.8302950435610221</v>
      </c>
      <c r="AG38" s="3">
        <f t="shared" si="32"/>
        <v>3.589217176078216</v>
      </c>
      <c r="AH38" s="3">
        <f t="shared" si="32"/>
        <v>1.7589221325171935</v>
      </c>
      <c r="AI38" s="3">
        <f>SUM(V38:W38)/2</f>
        <v>2.63838319877579</v>
      </c>
    </row>
    <row r="39" spans="1:35" ht="13.5">
      <c r="A39" s="1" t="s">
        <v>10</v>
      </c>
      <c r="B39">
        <v>0</v>
      </c>
      <c r="C39">
        <v>0</v>
      </c>
      <c r="D39">
        <v>0</v>
      </c>
      <c r="E39">
        <v>1</v>
      </c>
      <c r="F39">
        <v>2</v>
      </c>
      <c r="G39">
        <v>0</v>
      </c>
      <c r="H39">
        <v>1</v>
      </c>
      <c r="I39">
        <v>2</v>
      </c>
      <c r="J39">
        <v>0</v>
      </c>
      <c r="K39">
        <v>1</v>
      </c>
      <c r="M39" s="1" t="s">
        <v>10</v>
      </c>
      <c r="N39" s="3">
        <f aca="true" t="shared" si="33" ref="N39:N44">(B39/B$45)*100000</f>
        <v>0</v>
      </c>
      <c r="O39" s="3">
        <f t="shared" si="31"/>
        <v>0</v>
      </c>
      <c r="P39" s="3">
        <f t="shared" si="31"/>
        <v>0</v>
      </c>
      <c r="Q39" s="3">
        <f t="shared" si="31"/>
        <v>5.905976848570754</v>
      </c>
      <c r="R39" s="3">
        <f t="shared" si="31"/>
        <v>11.496895838123708</v>
      </c>
      <c r="S39" s="3">
        <f t="shared" si="31"/>
        <v>0</v>
      </c>
      <c r="T39" s="3">
        <f t="shared" si="31"/>
        <v>5.490885130683067</v>
      </c>
      <c r="U39" s="3">
        <f t="shared" si="31"/>
        <v>10.76773985140519</v>
      </c>
      <c r="V39" s="3">
        <f t="shared" si="31"/>
        <v>0</v>
      </c>
      <c r="W39" s="3">
        <f t="shared" si="31"/>
        <v>5.114304710274638</v>
      </c>
      <c r="Y39" s="1" t="s">
        <v>10</v>
      </c>
      <c r="Z39" s="3">
        <f aca="true" t="shared" si="34" ref="Z39:Z44">(N39+O39)/2</f>
        <v>0</v>
      </c>
      <c r="AA39" s="3">
        <f t="shared" si="32"/>
        <v>0</v>
      </c>
      <c r="AB39" s="3">
        <f t="shared" si="32"/>
        <v>1.9686589495235847</v>
      </c>
      <c r="AC39" s="3">
        <f t="shared" si="32"/>
        <v>5.8009575622314875</v>
      </c>
      <c r="AD39" s="3">
        <f t="shared" si="32"/>
        <v>5.8009575622314875</v>
      </c>
      <c r="AE39" s="3">
        <f t="shared" si="32"/>
        <v>5.662593656268925</v>
      </c>
      <c r="AF39" s="3">
        <f t="shared" si="32"/>
        <v>5.419541660696086</v>
      </c>
      <c r="AG39" s="3">
        <f t="shared" si="32"/>
        <v>5.419541660696086</v>
      </c>
      <c r="AH39" s="3">
        <f t="shared" si="32"/>
        <v>5.294014853893276</v>
      </c>
      <c r="AI39" s="3">
        <f aca="true" t="shared" si="35" ref="AI39:AI44">SUM(V39:W39)/2</f>
        <v>2.557152355137319</v>
      </c>
    </row>
    <row r="40" spans="1:35" ht="13.5">
      <c r="A40" s="1" t="s">
        <v>2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M40" s="1" t="s">
        <v>2</v>
      </c>
      <c r="N40" s="3">
        <f t="shared" si="33"/>
        <v>0</v>
      </c>
      <c r="O40" s="3">
        <f t="shared" si="31"/>
        <v>0</v>
      </c>
      <c r="P40" s="3">
        <f t="shared" si="31"/>
        <v>0</v>
      </c>
      <c r="Q40" s="3">
        <f t="shared" si="31"/>
        <v>0</v>
      </c>
      <c r="R40" s="3">
        <f t="shared" si="31"/>
        <v>0</v>
      </c>
      <c r="S40" s="3">
        <f t="shared" si="31"/>
        <v>0</v>
      </c>
      <c r="T40" s="3">
        <f t="shared" si="31"/>
        <v>0</v>
      </c>
      <c r="U40" s="3">
        <f t="shared" si="31"/>
        <v>0</v>
      </c>
      <c r="V40" s="3">
        <f t="shared" si="31"/>
        <v>0</v>
      </c>
      <c r="W40" s="3">
        <f t="shared" si="31"/>
        <v>5.114304710274638</v>
      </c>
      <c r="Y40" s="1" t="s">
        <v>2</v>
      </c>
      <c r="Z40" s="3">
        <f t="shared" si="34"/>
        <v>0</v>
      </c>
      <c r="AA40" s="3">
        <f t="shared" si="32"/>
        <v>0</v>
      </c>
      <c r="AB40" s="3">
        <f t="shared" si="32"/>
        <v>0</v>
      </c>
      <c r="AC40" s="3">
        <f t="shared" si="32"/>
        <v>0</v>
      </c>
      <c r="AD40" s="3">
        <f t="shared" si="32"/>
        <v>0</v>
      </c>
      <c r="AE40" s="3">
        <f t="shared" si="32"/>
        <v>0</v>
      </c>
      <c r="AF40" s="3">
        <f t="shared" si="32"/>
        <v>0</v>
      </c>
      <c r="AG40" s="3">
        <f t="shared" si="32"/>
        <v>0</v>
      </c>
      <c r="AH40" s="3">
        <f t="shared" si="32"/>
        <v>1.7047682367582127</v>
      </c>
      <c r="AI40" s="3">
        <f t="shared" si="35"/>
        <v>2.557152355137319</v>
      </c>
    </row>
    <row r="41" spans="1:35" ht="13.5">
      <c r="A41" s="1" t="s">
        <v>11</v>
      </c>
      <c r="B41">
        <v>0</v>
      </c>
      <c r="C41">
        <v>0</v>
      </c>
      <c r="D41">
        <v>1</v>
      </c>
      <c r="E41">
        <v>0</v>
      </c>
      <c r="F41">
        <v>0</v>
      </c>
      <c r="G41">
        <v>4</v>
      </c>
      <c r="H41">
        <v>0</v>
      </c>
      <c r="I41">
        <v>0</v>
      </c>
      <c r="J41">
        <v>0</v>
      </c>
      <c r="K41">
        <v>0</v>
      </c>
      <c r="M41" s="1" t="s">
        <v>11</v>
      </c>
      <c r="N41" s="3">
        <f t="shared" si="33"/>
        <v>0</v>
      </c>
      <c r="O41" s="3">
        <f t="shared" si="31"/>
        <v>0</v>
      </c>
      <c r="P41" s="3">
        <f t="shared" si="31"/>
        <v>6.140243153628883</v>
      </c>
      <c r="Q41" s="3">
        <f t="shared" si="31"/>
        <v>0</v>
      </c>
      <c r="R41" s="3">
        <f t="shared" si="31"/>
        <v>0</v>
      </c>
      <c r="S41" s="3">
        <f t="shared" si="31"/>
        <v>22.4290680722216</v>
      </c>
      <c r="T41" s="3">
        <f t="shared" si="31"/>
        <v>0</v>
      </c>
      <c r="U41" s="3">
        <f t="shared" si="31"/>
        <v>0</v>
      </c>
      <c r="V41" s="3">
        <f t="shared" si="31"/>
        <v>0</v>
      </c>
      <c r="W41" s="3">
        <f t="shared" si="31"/>
        <v>0</v>
      </c>
      <c r="Y41" s="1" t="s">
        <v>11</v>
      </c>
      <c r="Z41" s="3">
        <f t="shared" si="34"/>
        <v>0</v>
      </c>
      <c r="AA41" s="3">
        <f t="shared" si="32"/>
        <v>2.0467477178762943</v>
      </c>
      <c r="AB41" s="3">
        <f t="shared" si="32"/>
        <v>2.0467477178762943</v>
      </c>
      <c r="AC41" s="3">
        <f t="shared" si="32"/>
        <v>2.0467477178762943</v>
      </c>
      <c r="AD41" s="3">
        <f t="shared" si="32"/>
        <v>7.4763560240738665</v>
      </c>
      <c r="AE41" s="3">
        <f t="shared" si="32"/>
        <v>7.4763560240738665</v>
      </c>
      <c r="AF41" s="3">
        <f t="shared" si="32"/>
        <v>7.4763560240738665</v>
      </c>
      <c r="AG41" s="3">
        <f t="shared" si="32"/>
        <v>0</v>
      </c>
      <c r="AH41" s="3">
        <f t="shared" si="32"/>
        <v>0</v>
      </c>
      <c r="AI41" s="3">
        <f t="shared" si="35"/>
        <v>0</v>
      </c>
    </row>
    <row r="42" spans="1:35" ht="13.5">
      <c r="A42" s="1" t="s">
        <v>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M42" s="1" t="s">
        <v>3</v>
      </c>
      <c r="N42" s="3">
        <f t="shared" si="33"/>
        <v>0</v>
      </c>
      <c r="O42" s="3">
        <f t="shared" si="31"/>
        <v>0</v>
      </c>
      <c r="P42" s="3">
        <f t="shared" si="31"/>
        <v>0</v>
      </c>
      <c r="Q42" s="3">
        <f t="shared" si="31"/>
        <v>0</v>
      </c>
      <c r="R42" s="3">
        <f t="shared" si="31"/>
        <v>0</v>
      </c>
      <c r="S42" s="3">
        <f t="shared" si="31"/>
        <v>0</v>
      </c>
      <c r="T42" s="3">
        <f t="shared" si="31"/>
        <v>5.490885130683067</v>
      </c>
      <c r="U42" s="3">
        <f t="shared" si="31"/>
        <v>0</v>
      </c>
      <c r="V42" s="3">
        <f t="shared" si="31"/>
        <v>0</v>
      </c>
      <c r="W42" s="3">
        <f t="shared" si="31"/>
        <v>0</v>
      </c>
      <c r="Y42" s="1" t="s">
        <v>3</v>
      </c>
      <c r="Z42" s="3">
        <f t="shared" si="34"/>
        <v>0</v>
      </c>
      <c r="AA42" s="3">
        <f t="shared" si="32"/>
        <v>0</v>
      </c>
      <c r="AB42" s="3">
        <f t="shared" si="32"/>
        <v>0</v>
      </c>
      <c r="AC42" s="3">
        <f t="shared" si="32"/>
        <v>0</v>
      </c>
      <c r="AD42" s="3">
        <f t="shared" si="32"/>
        <v>0</v>
      </c>
      <c r="AE42" s="3">
        <f t="shared" si="32"/>
        <v>1.8302950435610221</v>
      </c>
      <c r="AF42" s="3">
        <f t="shared" si="32"/>
        <v>1.8302950435610221</v>
      </c>
      <c r="AG42" s="3">
        <f t="shared" si="32"/>
        <v>1.8302950435610221</v>
      </c>
      <c r="AH42" s="3">
        <f t="shared" si="32"/>
        <v>0</v>
      </c>
      <c r="AI42" s="3">
        <f t="shared" si="35"/>
        <v>0</v>
      </c>
    </row>
    <row r="43" spans="1:35" ht="13.5">
      <c r="A43" s="1" t="s">
        <v>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M43" s="1" t="s">
        <v>12</v>
      </c>
      <c r="N43" s="3">
        <f t="shared" si="33"/>
        <v>0</v>
      </c>
      <c r="O43" s="3">
        <f t="shared" si="31"/>
        <v>0</v>
      </c>
      <c r="P43" s="3">
        <f t="shared" si="31"/>
        <v>0</v>
      </c>
      <c r="Q43" s="3">
        <f t="shared" si="31"/>
        <v>0</v>
      </c>
      <c r="R43" s="3">
        <f t="shared" si="31"/>
        <v>0</v>
      </c>
      <c r="S43" s="3">
        <f t="shared" si="31"/>
        <v>0</v>
      </c>
      <c r="T43" s="3">
        <f t="shared" si="31"/>
        <v>0</v>
      </c>
      <c r="U43" s="3">
        <f t="shared" si="31"/>
        <v>0</v>
      </c>
      <c r="V43" s="3">
        <f t="shared" si="31"/>
        <v>0</v>
      </c>
      <c r="W43" s="3">
        <f t="shared" si="31"/>
        <v>0</v>
      </c>
      <c r="Y43" s="1" t="s">
        <v>12</v>
      </c>
      <c r="Z43" s="3">
        <f t="shared" si="34"/>
        <v>0</v>
      </c>
      <c r="AA43" s="3">
        <f t="shared" si="32"/>
        <v>0</v>
      </c>
      <c r="AB43" s="3">
        <f t="shared" si="32"/>
        <v>0</v>
      </c>
      <c r="AC43" s="3">
        <f t="shared" si="32"/>
        <v>0</v>
      </c>
      <c r="AD43" s="3">
        <f t="shared" si="32"/>
        <v>0</v>
      </c>
      <c r="AE43" s="3">
        <f t="shared" si="32"/>
        <v>0</v>
      </c>
      <c r="AF43" s="3">
        <f t="shared" si="32"/>
        <v>0</v>
      </c>
      <c r="AG43" s="3">
        <f t="shared" si="32"/>
        <v>0</v>
      </c>
      <c r="AH43" s="3">
        <f t="shared" si="32"/>
        <v>0</v>
      </c>
      <c r="AI43" s="3">
        <f t="shared" si="35"/>
        <v>0</v>
      </c>
    </row>
    <row r="44" spans="1:35" ht="13.5">
      <c r="A44" s="1" t="s">
        <v>17</v>
      </c>
      <c r="B44">
        <v>0</v>
      </c>
      <c r="C44">
        <v>0</v>
      </c>
      <c r="D44">
        <v>1</v>
      </c>
      <c r="E44">
        <v>1</v>
      </c>
      <c r="F44">
        <v>2</v>
      </c>
      <c r="G44">
        <v>4</v>
      </c>
      <c r="H44">
        <v>3</v>
      </c>
      <c r="I44">
        <v>2</v>
      </c>
      <c r="J44">
        <v>1</v>
      </c>
      <c r="K44">
        <v>2</v>
      </c>
      <c r="M44" t="s">
        <v>52</v>
      </c>
      <c r="N44" s="3">
        <f t="shared" si="33"/>
        <v>0</v>
      </c>
      <c r="O44" s="3">
        <f t="shared" si="31"/>
        <v>0</v>
      </c>
      <c r="P44" s="3">
        <f t="shared" si="31"/>
        <v>6.140243153628883</v>
      </c>
      <c r="Q44" s="3">
        <f t="shared" si="31"/>
        <v>5.905976848570754</v>
      </c>
      <c r="R44" s="3">
        <f t="shared" si="31"/>
        <v>11.496895838123708</v>
      </c>
      <c r="S44" s="3">
        <f t="shared" si="31"/>
        <v>22.4290680722216</v>
      </c>
      <c r="T44" s="3">
        <f t="shared" si="31"/>
        <v>16.472655392049198</v>
      </c>
      <c r="U44" s="3">
        <f t="shared" si="31"/>
        <v>10.76773985140519</v>
      </c>
      <c r="V44" s="3">
        <f t="shared" si="31"/>
        <v>5.27676639755158</v>
      </c>
      <c r="W44" s="3">
        <f t="shared" si="31"/>
        <v>10.228609420549276</v>
      </c>
      <c r="Y44" t="s">
        <v>52</v>
      </c>
      <c r="Z44" s="3">
        <f t="shared" si="34"/>
        <v>0</v>
      </c>
      <c r="AA44" s="3">
        <f t="shared" si="32"/>
        <v>2.0467477178762943</v>
      </c>
      <c r="AB44" s="3">
        <f t="shared" si="32"/>
        <v>4.015406667399879</v>
      </c>
      <c r="AC44" s="3">
        <f t="shared" si="32"/>
        <v>7.847705280107782</v>
      </c>
      <c r="AD44" s="3">
        <f t="shared" si="32"/>
        <v>13.277313586305354</v>
      </c>
      <c r="AE44" s="3">
        <f t="shared" si="32"/>
        <v>16.799539767464836</v>
      </c>
      <c r="AF44" s="3">
        <f t="shared" si="32"/>
        <v>16.556487771891998</v>
      </c>
      <c r="AG44" s="3">
        <f t="shared" si="32"/>
        <v>10.839053880335323</v>
      </c>
      <c r="AH44" s="3">
        <f t="shared" si="32"/>
        <v>8.757705223168683</v>
      </c>
      <c r="AI44" s="3">
        <f t="shared" si="35"/>
        <v>7.752687909050428</v>
      </c>
    </row>
    <row r="45" spans="2:23" ht="12.75">
      <c r="B45">
        <f>Census_Pop_Ests!B9</f>
        <v>15080</v>
      </c>
      <c r="C45">
        <f>Census_Pop_Ests!C9</f>
        <v>15580</v>
      </c>
      <c r="D45">
        <f>Census_Pop_Ests!D9</f>
        <v>16286</v>
      </c>
      <c r="E45">
        <f>Census_Pop_Ests!E9</f>
        <v>16932</v>
      </c>
      <c r="F45">
        <f>Census_Pop_Ests!F9</f>
        <v>17396</v>
      </c>
      <c r="G45">
        <f>Census_Pop_Ests!G9</f>
        <v>17834</v>
      </c>
      <c r="H45">
        <f>Census_Pop_Ests!H9</f>
        <v>18212</v>
      </c>
      <c r="I45">
        <f>Census_Pop_Ests!I9</f>
        <v>18574</v>
      </c>
      <c r="J45">
        <f>Census_Pop_Ests!J9</f>
        <v>18951</v>
      </c>
      <c r="K45">
        <f>Census_Pop_Ests!K9</f>
        <v>19553</v>
      </c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4:23" ht="12.75"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4:23" ht="12.75"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4:23" ht="12.75"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4:23" ht="12.75">
      <c r="N49" s="3"/>
      <c r="O49" s="3"/>
      <c r="P49" s="3"/>
      <c r="Q49" s="3"/>
      <c r="R49" s="3"/>
      <c r="S49" s="3"/>
      <c r="T49" s="3"/>
      <c r="U49" s="3"/>
      <c r="V49" s="3"/>
      <c r="W49" s="3"/>
    </row>
    <row r="51" ht="13.5">
      <c r="A51" s="1" t="s">
        <v>6</v>
      </c>
    </row>
    <row r="54" ht="12.75">
      <c r="A54" t="s">
        <v>18</v>
      </c>
    </row>
    <row r="57" ht="12.75">
      <c r="A57" t="s">
        <v>42</v>
      </c>
    </row>
    <row r="58" ht="13.5">
      <c r="A58" s="1" t="s">
        <v>34</v>
      </c>
    </row>
    <row r="59" ht="13.5">
      <c r="A59" s="1" t="s">
        <v>35</v>
      </c>
    </row>
    <row r="60" ht="13.5">
      <c r="A60" s="1"/>
    </row>
    <row r="61" ht="13.5">
      <c r="A61" s="1" t="s">
        <v>19</v>
      </c>
    </row>
    <row r="62" ht="13.5">
      <c r="A62" s="1" t="s">
        <v>20</v>
      </c>
    </row>
    <row r="63" ht="13.5">
      <c r="A63" s="1" t="s">
        <v>21</v>
      </c>
    </row>
    <row r="64" ht="13.5">
      <c r="A64" s="1" t="s">
        <v>22</v>
      </c>
    </row>
    <row r="65" ht="13.5">
      <c r="A65" s="1" t="s">
        <v>23</v>
      </c>
    </row>
    <row r="66" ht="13.5">
      <c r="A66" s="1" t="s">
        <v>24</v>
      </c>
    </row>
    <row r="67" ht="13.5">
      <c r="A67" s="1" t="s">
        <v>25</v>
      </c>
    </row>
    <row r="68" ht="13.5">
      <c r="A68" s="1" t="s">
        <v>26</v>
      </c>
    </row>
    <row r="69" ht="13.5">
      <c r="A69" s="1" t="s">
        <v>27</v>
      </c>
    </row>
    <row r="70" ht="13.5">
      <c r="A70" s="1" t="s">
        <v>28</v>
      </c>
    </row>
    <row r="71" ht="13.5">
      <c r="A71" s="1" t="s">
        <v>29</v>
      </c>
    </row>
    <row r="72" ht="13.5">
      <c r="A72" s="1" t="s">
        <v>32</v>
      </c>
    </row>
    <row r="73" ht="13.5">
      <c r="A73" s="1" t="s">
        <v>33</v>
      </c>
    </row>
    <row r="74" ht="13.5">
      <c r="A74" s="1" t="s">
        <v>19</v>
      </c>
    </row>
    <row r="75" ht="13.5">
      <c r="A75" s="1"/>
    </row>
    <row r="76" ht="13.5">
      <c r="A76" s="1" t="s">
        <v>19</v>
      </c>
    </row>
    <row r="77" ht="13.5">
      <c r="A77" s="1" t="s">
        <v>20</v>
      </c>
    </row>
    <row r="78" ht="13.5">
      <c r="A78" s="1" t="s">
        <v>30</v>
      </c>
    </row>
    <row r="79" ht="13.5">
      <c r="A79" s="1" t="s">
        <v>22</v>
      </c>
    </row>
    <row r="80" ht="13.5">
      <c r="A80" s="1" t="s">
        <v>23</v>
      </c>
    </row>
    <row r="81" ht="13.5">
      <c r="A81" s="1" t="s">
        <v>36</v>
      </c>
    </row>
    <row r="82" ht="13.5">
      <c r="A82" s="1" t="s">
        <v>37</v>
      </c>
    </row>
    <row r="83" ht="13.5">
      <c r="A83" s="1" t="s">
        <v>38</v>
      </c>
    </row>
    <row r="84" ht="13.5">
      <c r="A84" s="1" t="s">
        <v>31</v>
      </c>
    </row>
    <row r="85" ht="13.5">
      <c r="A85" s="1" t="s">
        <v>39</v>
      </c>
    </row>
    <row r="86" ht="13.5">
      <c r="A86" s="1" t="s">
        <v>40</v>
      </c>
    </row>
    <row r="87" ht="13.5">
      <c r="A87" s="1" t="s">
        <v>32</v>
      </c>
    </row>
    <row r="88" ht="13.5">
      <c r="A88" s="1" t="s">
        <v>41</v>
      </c>
    </row>
    <row r="89" ht="13.5">
      <c r="A89" s="1" t="s">
        <v>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K30"/>
  <sheetViews>
    <sheetView workbookViewId="0" topLeftCell="A1">
      <selection activeCell="A1" sqref="A1:K9"/>
    </sheetView>
  </sheetViews>
  <sheetFormatPr defaultColWidth="9.140625" defaultRowHeight="12.75"/>
  <cols>
    <col min="1" max="1" width="14.8515625" style="0" customWidth="1"/>
  </cols>
  <sheetData>
    <row r="1" spans="2:11" ht="13.5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</row>
    <row r="2" spans="1:11" ht="12.75">
      <c r="A2" s="4" t="s">
        <v>13</v>
      </c>
      <c r="B2" s="4">
        <v>697857</v>
      </c>
      <c r="C2">
        <v>691924</v>
      </c>
      <c r="D2">
        <v>684689</v>
      </c>
      <c r="E2">
        <v>673573</v>
      </c>
      <c r="F2">
        <v>659275</v>
      </c>
      <c r="G2">
        <v>646771</v>
      </c>
      <c r="H2">
        <v>634646</v>
      </c>
      <c r="I2">
        <v>622448</v>
      </c>
      <c r="J2">
        <v>613026</v>
      </c>
      <c r="K2">
        <v>603568</v>
      </c>
    </row>
    <row r="3" spans="1:11" ht="12.75">
      <c r="A3" s="4" t="s">
        <v>16</v>
      </c>
      <c r="B3" s="4">
        <v>194685</v>
      </c>
      <c r="C3">
        <v>198738</v>
      </c>
      <c r="D3">
        <v>202439</v>
      </c>
      <c r="E3">
        <v>205484</v>
      </c>
      <c r="F3">
        <v>208745</v>
      </c>
      <c r="G3">
        <v>211172</v>
      </c>
      <c r="H3">
        <v>214035</v>
      </c>
      <c r="I3">
        <v>215089</v>
      </c>
      <c r="J3">
        <v>215749</v>
      </c>
      <c r="K3">
        <v>217531</v>
      </c>
    </row>
    <row r="4" spans="1:11" ht="12.75">
      <c r="A4" s="4" t="s">
        <v>14</v>
      </c>
      <c r="B4" s="4">
        <v>45005</v>
      </c>
      <c r="C4">
        <v>46228</v>
      </c>
      <c r="D4">
        <v>47504</v>
      </c>
      <c r="E4">
        <v>48870</v>
      </c>
      <c r="F4">
        <v>50697</v>
      </c>
      <c r="G4">
        <v>52414</v>
      </c>
      <c r="H4">
        <v>53891</v>
      </c>
      <c r="I4">
        <v>55805</v>
      </c>
      <c r="J4">
        <v>57862</v>
      </c>
      <c r="K4">
        <v>59683</v>
      </c>
    </row>
    <row r="5" spans="1:11" ht="12.75">
      <c r="A5" s="4" t="s">
        <v>15</v>
      </c>
      <c r="B5" s="4">
        <v>21414</v>
      </c>
      <c r="C5">
        <v>21948</v>
      </c>
      <c r="D5">
        <v>22596</v>
      </c>
      <c r="E5">
        <v>23208</v>
      </c>
      <c r="F5">
        <v>23612</v>
      </c>
      <c r="G5">
        <v>23960</v>
      </c>
      <c r="H5">
        <v>24291</v>
      </c>
      <c r="I5">
        <v>24593</v>
      </c>
      <c r="J5">
        <v>24899</v>
      </c>
      <c r="K5">
        <v>25466</v>
      </c>
    </row>
    <row r="6" ht="13.5">
      <c r="A6" s="1"/>
    </row>
    <row r="7" spans="1:11" ht="13.5">
      <c r="A7" s="1" t="s">
        <v>43</v>
      </c>
      <c r="B7" s="1">
        <v>1990</v>
      </c>
      <c r="C7" s="1">
        <v>1991</v>
      </c>
      <c r="D7" s="1">
        <v>1992</v>
      </c>
      <c r="E7" s="1">
        <v>1993</v>
      </c>
      <c r="F7" s="1">
        <v>1994</v>
      </c>
      <c r="G7" s="1">
        <v>1995</v>
      </c>
      <c r="H7" s="1">
        <v>1996</v>
      </c>
      <c r="I7" s="1">
        <v>1997</v>
      </c>
      <c r="J7" s="1">
        <v>1998</v>
      </c>
      <c r="K7" s="1">
        <v>1999</v>
      </c>
    </row>
    <row r="8" spans="1:11" ht="12.75">
      <c r="A8" t="s">
        <v>44</v>
      </c>
      <c r="B8" s="4">
        <v>6334</v>
      </c>
      <c r="C8">
        <v>6368</v>
      </c>
      <c r="D8">
        <v>6310</v>
      </c>
      <c r="E8">
        <v>6276</v>
      </c>
      <c r="F8">
        <v>6216</v>
      </c>
      <c r="G8">
        <v>6126</v>
      </c>
      <c r="H8">
        <v>6079</v>
      </c>
      <c r="I8">
        <v>6019</v>
      </c>
      <c r="J8">
        <v>5948</v>
      </c>
      <c r="K8">
        <v>5913</v>
      </c>
    </row>
    <row r="9" spans="1:11" ht="12.75">
      <c r="A9" t="s">
        <v>45</v>
      </c>
      <c r="B9" s="4">
        <v>15080</v>
      </c>
      <c r="C9">
        <v>15580</v>
      </c>
      <c r="D9">
        <v>16286</v>
      </c>
      <c r="E9">
        <v>16932</v>
      </c>
      <c r="F9">
        <v>17396</v>
      </c>
      <c r="G9">
        <v>17834</v>
      </c>
      <c r="H9">
        <v>18212</v>
      </c>
      <c r="I9">
        <v>18574</v>
      </c>
      <c r="J9">
        <v>18951</v>
      </c>
      <c r="K9">
        <v>19553</v>
      </c>
    </row>
    <row r="10" ht="13.5">
      <c r="A10" s="1"/>
    </row>
    <row r="11" ht="13.5">
      <c r="A11" s="1"/>
    </row>
    <row r="13" ht="12.75">
      <c r="A13" t="s">
        <v>53</v>
      </c>
    </row>
    <row r="17" spans="1:8" ht="13.5">
      <c r="A17" s="1"/>
      <c r="H17" s="1"/>
    </row>
    <row r="18" spans="1:8" ht="13.5">
      <c r="A18" s="1"/>
      <c r="H18" s="1"/>
    </row>
    <row r="19" spans="1:8" ht="13.5">
      <c r="A19" s="1"/>
      <c r="H19" s="1"/>
    </row>
    <row r="20" spans="1:8" ht="13.5">
      <c r="A20" s="1"/>
      <c r="H20" s="1"/>
    </row>
    <row r="21" spans="1:8" ht="13.5">
      <c r="A21" s="1"/>
      <c r="H21" s="1"/>
    </row>
    <row r="22" spans="1:8" ht="13.5">
      <c r="A22" s="1"/>
      <c r="H22" s="1"/>
    </row>
    <row r="23" spans="1:8" ht="13.5">
      <c r="A23" s="1"/>
      <c r="H23" s="1"/>
    </row>
    <row r="24" spans="1:8" ht="13.5">
      <c r="A24" s="1"/>
      <c r="H24" s="1"/>
    </row>
    <row r="25" spans="1:8" ht="13.5">
      <c r="A25" s="1"/>
      <c r="H25" s="1"/>
    </row>
    <row r="26" spans="1:8" ht="13.5">
      <c r="A26" s="1"/>
      <c r="H26" s="1"/>
    </row>
    <row r="27" ht="13.5">
      <c r="H27" s="1"/>
    </row>
    <row r="28" ht="13.5">
      <c r="H28" s="1"/>
    </row>
    <row r="29" ht="13.5">
      <c r="H29" s="1"/>
    </row>
    <row r="30" ht="13.5">
      <c r="H3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dcterms:created xsi:type="dcterms:W3CDTF">2001-10-03T19:05:18Z</dcterms:created>
  <dcterms:modified xsi:type="dcterms:W3CDTF">2001-10-25T16:45:39Z</dcterms:modified>
  <cp:category/>
  <cp:version/>
  <cp:contentType/>
  <cp:contentStatus/>
</cp:coreProperties>
</file>