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firstSheet="4" activeTab="7"/>
  </bookViews>
  <sheets>
    <sheet name="Tot_WNH_Imp_Rates" sheetId="1" r:id="rId1"/>
    <sheet name="Tot_BNH_Imp_Rates" sheetId="2" r:id="rId2"/>
    <sheet name="Tot_BNH_Imp_AVG" sheetId="3" r:id="rId3"/>
    <sheet name="Tot_Hisp_Imp_Rates" sheetId="4" r:id="rId4"/>
    <sheet name="Tot_Hisp_Imp_AVG" sheetId="5" r:id="rId5"/>
    <sheet name="Tot_AI_Imp_Rates" sheetId="6" r:id="rId6"/>
    <sheet name="Tot_AI_Imp_AVG" sheetId="7" r:id="rId7"/>
    <sheet name="Tot_AS_Imp_Rates" sheetId="8" r:id="rId8"/>
    <sheet name="Tot_AS_Imp_AVG" sheetId="9" r:id="rId9"/>
    <sheet name="Totals All" sheetId="10" r:id="rId10"/>
    <sheet name="all_admitstatus" sheetId="11" r:id="rId11"/>
    <sheet name="Census_Pop_Ests" sheetId="12" r:id="rId12"/>
  </sheets>
  <externalReferences>
    <externalReference r:id="rId15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<sst xmlns="http://schemas.openxmlformats.org/spreadsheetml/2006/main" count="169" uniqueCount="64">
  <si>
    <t>White, NH</t>
  </si>
  <si>
    <t>VIOLENT OFFENSES</t>
  </si>
  <si>
    <t>DRUG OFFENSES</t>
  </si>
  <si>
    <t>OTHER OFFENSES</t>
  </si>
  <si>
    <t>Total</t>
  </si>
  <si>
    <t>Black, NH</t>
  </si>
  <si>
    <t>Hispanic (Any)</t>
  </si>
  <si>
    <t>Hispanic</t>
  </si>
  <si>
    <t>White, NH total</t>
  </si>
  <si>
    <t>Black, NH total</t>
  </si>
  <si>
    <t>Hispanic total</t>
  </si>
  <si>
    <t>ROBBERY/BURGLARY</t>
  </si>
  <si>
    <t>LARCENY/THEFT</t>
  </si>
  <si>
    <t>UNKNOWN</t>
  </si>
  <si>
    <t>White_nh</t>
  </si>
  <si>
    <t>Hisp</t>
  </si>
  <si>
    <t>Other_nh</t>
  </si>
  <si>
    <t>Black_nh</t>
  </si>
  <si>
    <t>* see X:\Prisons\census\yoc_temp\county_population_totals_WBHO.log</t>
  </si>
  <si>
    <t>. tab offense initrace if entry_year==1994 &amp; initethn==1 &amp; cgcmcty==30</t>
  </si>
  <si>
    <t xml:space="preserve"> General Offense |        INMATE-RACE-ID L50</t>
  </si>
  <si>
    <t xml:space="preserve">        Category |     White      Black      Other |     Total</t>
  </si>
  <si>
    <t>-----------------+---------------------------------+----------</t>
  </si>
  <si>
    <t xml:space="preserve">        Homicide |         2          0          0 |         2 </t>
  </si>
  <si>
    <t xml:space="preserve">     Sex Assault |         9          1          0 |        10 </t>
  </si>
  <si>
    <t xml:space="preserve">     Agg Assault |         4          0          0 |         4 </t>
  </si>
  <si>
    <t xml:space="preserve">   Other Assault |         8          0          0 |         8 </t>
  </si>
  <si>
    <t xml:space="preserve">        Burglary |         1          0          0 |         1 </t>
  </si>
  <si>
    <t xml:space="preserve">     Theft/Fraud |         7          0          0 |         7 </t>
  </si>
  <si>
    <t xml:space="preserve">    Mfg/Del Drug |         8          0          2 |        10 </t>
  </si>
  <si>
    <t xml:space="preserve">    Int Del Drug |         5          0          0 |         5 </t>
  </si>
  <si>
    <t xml:space="preserve">    Public Order |         3          0          0 |         3 </t>
  </si>
  <si>
    <t xml:space="preserve">         Derived |         1          0          1 |         2 </t>
  </si>
  <si>
    <t xml:space="preserve">   Other/Unknown |         1          0          0 |         1 </t>
  </si>
  <si>
    <t xml:space="preserve">           Total |        49          1          3 |        53 </t>
  </si>
  <si>
    <t>. tab offense initrace if entry_year==1998 &amp; initethn==2 &amp; cgcmcty==30</t>
  </si>
  <si>
    <t xml:space="preserve">        Category |     White      Black    AmerInd |     Total</t>
  </si>
  <si>
    <t xml:space="preserve">        Homicide |         1          2          0 |         3 </t>
  </si>
  <si>
    <t xml:space="preserve">     Sex Assault |        25         10          0 |        35 </t>
  </si>
  <si>
    <t xml:space="preserve">     Agg Assault |         3          7          0 |        10 </t>
  </si>
  <si>
    <t xml:space="preserve">   Other Assault |        25         29          0 |        54 </t>
  </si>
  <si>
    <t xml:space="preserve">   Armed Robbery |         5          2          1 |         8 </t>
  </si>
  <si>
    <t xml:space="preserve">   Other Robbery |         6          5          0 |        11 </t>
  </si>
  <si>
    <t xml:space="preserve">           Arson |         1          0          0 |         1 </t>
  </si>
  <si>
    <t xml:space="preserve">        Burglary |        24          6          0 |        30 </t>
  </si>
  <si>
    <t xml:space="preserve">     Theft/Fraud |        34         20          0 |        54 </t>
  </si>
  <si>
    <t xml:space="preserve"> Organized Crime |         0          1          0 |         1 </t>
  </si>
  <si>
    <t xml:space="preserve">    Mfg/Del Drug |        19         56          0 |        75 </t>
  </si>
  <si>
    <t xml:space="preserve">    Int Del Drug |         3          7          0 |        10 </t>
  </si>
  <si>
    <t xml:space="preserve">    Possess Drug |         2          5          0 |         7 </t>
  </si>
  <si>
    <t xml:space="preserve">      Other Drug |         2          5          0 |         7 </t>
  </si>
  <si>
    <t xml:space="preserve">         Weapons |         2          3          0 |         5 </t>
  </si>
  <si>
    <t xml:space="preserve">    Family/Child |         0          2          0 |         2 </t>
  </si>
  <si>
    <t xml:space="preserve">    Public Order |        20          4          0 |        24 </t>
  </si>
  <si>
    <t xml:space="preserve">         Derived |        24         24          0 |        48 </t>
  </si>
  <si>
    <t xml:space="preserve">   Other/Unknown |         4          0          0 |         4 </t>
  </si>
  <si>
    <t xml:space="preserve">           Total |       200        188          1 |       389 </t>
  </si>
  <si>
    <t>Asian</t>
  </si>
  <si>
    <t>Amerind</t>
  </si>
  <si>
    <t>AmerInd, NH</t>
  </si>
  <si>
    <t>American Indian</t>
  </si>
  <si>
    <t>American Indian Total</t>
  </si>
  <si>
    <t>Asian, NH</t>
  </si>
  <si>
    <t>Asian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</si>
</sst>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</numFmts>
  <fonts count="23">
    <font>
      <sz val="10"/>
      <name val="Arial"/>
      <family val="0"/>
    </font>
    <font>
      <sz val="10"/>
      <name val="Courier New"/>
      <family val="3"/>
    </font>
    <font>
      <b/>
      <sz val="12.75"/>
      <name val="Arial"/>
      <family val="2"/>
    </font>
    <font>
      <b/>
      <sz val="11.5"/>
      <name val="Arial"/>
      <family val="2"/>
    </font>
    <font>
      <sz val="19.5"/>
      <name val="Arial"/>
      <family val="0"/>
    </font>
    <font>
      <sz val="16.25"/>
      <name val="Arial"/>
      <family val="0"/>
    </font>
    <font>
      <sz val="11.5"/>
      <name val="Arial"/>
      <family val="2"/>
    </font>
    <font>
      <sz val="8"/>
      <name val="Arial"/>
      <family val="0"/>
    </font>
    <font>
      <sz val="6.75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.75"/>
      <name val="Arial"/>
      <family val="2"/>
    </font>
    <font>
      <sz val="8.25"/>
      <name val="Arial"/>
      <family val="0"/>
    </font>
    <font>
      <sz val="11.75"/>
      <name val="Arial"/>
      <family val="2"/>
    </font>
    <font>
      <sz val="7.5"/>
      <name val="Arial"/>
      <family val="0"/>
    </font>
    <font>
      <sz val="8"/>
      <name val="Courier New"/>
      <family val="3"/>
    </font>
    <font>
      <b/>
      <sz val="13.25"/>
      <name val="Arial"/>
      <family val="2"/>
    </font>
    <font>
      <sz val="9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9.5"/>
      <name val="Courier New"/>
      <family val="3"/>
    </font>
    <font>
      <b/>
      <sz val="12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Kenosha County Total Imprisonment Rates, White Non-Hispanics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3"/>
          <c:w val="0.91825"/>
          <c:h val="0.7817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all_admitstatus!$Y$2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all_admitstatus!$Z$2:$AI$2</c:f>
              <c:numCache>
                <c:ptCount val="10"/>
                <c:pt idx="0">
                  <c:v>33.96988451222865</c:v>
                </c:pt>
                <c:pt idx="1">
                  <c:v>34.82628446274017</c:v>
                </c:pt>
                <c:pt idx="2">
                  <c:v>38.18997424082175</c:v>
                </c:pt>
                <c:pt idx="3">
                  <c:v>43.818713613690825</c:v>
                </c:pt>
                <c:pt idx="4">
                  <c:v>50.222324553467764</c:v>
                </c:pt>
                <c:pt idx="5">
                  <c:v>55.44493097221641</c:v>
                </c:pt>
                <c:pt idx="6">
                  <c:v>58.95950481537099</c:v>
                </c:pt>
                <c:pt idx="7">
                  <c:v>54.5859027364091</c:v>
                </c:pt>
                <c:pt idx="8">
                  <c:v>51.815905126899544</c:v>
                </c:pt>
                <c:pt idx="9">
                  <c:v>46.75009008891023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all_admitstatus!$Y$3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all_admitstatus!$Z$3:$AI$3</c:f>
              <c:numCache>
                <c:ptCount val="10"/>
                <c:pt idx="0">
                  <c:v>28.45232408071011</c:v>
                </c:pt>
                <c:pt idx="1">
                  <c:v>26.995742164027444</c:v>
                </c:pt>
                <c:pt idx="2">
                  <c:v>24.41068013135198</c:v>
                </c:pt>
                <c:pt idx="3">
                  <c:v>23.844500007688627</c:v>
                </c:pt>
                <c:pt idx="4">
                  <c:v>22.81937895428167</c:v>
                </c:pt>
                <c:pt idx="5">
                  <c:v>23.97511492983992</c:v>
                </c:pt>
                <c:pt idx="6">
                  <c:v>22.1476383991607</c:v>
                </c:pt>
                <c:pt idx="7">
                  <c:v>24.35522644800926</c:v>
                </c:pt>
                <c:pt idx="8">
                  <c:v>21.575331191287948</c:v>
                </c:pt>
                <c:pt idx="9">
                  <c:v>21.641308001818388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all_admitstatus!$Y$4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all_admitstatus!$Z$4:$AI$4</c:f>
              <c:numCache>
                <c:ptCount val="10"/>
                <c:pt idx="0">
                  <c:v>14.034546687236448</c:v>
                </c:pt>
                <c:pt idx="1">
                  <c:v>17.937513058738382</c:v>
                </c:pt>
                <c:pt idx="2">
                  <c:v>16.615003520976867</c:v>
                </c:pt>
                <c:pt idx="3">
                  <c:v>16.765839258466855</c:v>
                </c:pt>
                <c:pt idx="4">
                  <c:v>14.109802629036196</c:v>
                </c:pt>
                <c:pt idx="5">
                  <c:v>13.47033741121482</c:v>
                </c:pt>
                <c:pt idx="6">
                  <c:v>16.273729126342996</c:v>
                </c:pt>
                <c:pt idx="7">
                  <c:v>17.190326319399187</c:v>
                </c:pt>
                <c:pt idx="8">
                  <c:v>16.85529596852272</c:v>
                </c:pt>
                <c:pt idx="9">
                  <c:v>14.958354752304384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all_admitstatus!$Y$5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all_admitstatus!$Z$5:$AI$5</c:f>
              <c:numCache>
                <c:ptCount val="10"/>
                <c:pt idx="0">
                  <c:v>18.687585195637574</c:v>
                </c:pt>
                <c:pt idx="1">
                  <c:v>19.378671259925653</c:v>
                </c:pt>
                <c:pt idx="2">
                  <c:v>20.483201240072287</c:v>
                </c:pt>
                <c:pt idx="3">
                  <c:v>22.196680013943364</c:v>
                </c:pt>
                <c:pt idx="4">
                  <c:v>21.740157398424675</c:v>
                </c:pt>
                <c:pt idx="5">
                  <c:v>19.6827433801999</c:v>
                </c:pt>
                <c:pt idx="6">
                  <c:v>20.53157658855157</c:v>
                </c:pt>
                <c:pt idx="7">
                  <c:v>23.014668520070174</c:v>
                </c:pt>
                <c:pt idx="8">
                  <c:v>26.552868763213137</c:v>
                </c:pt>
                <c:pt idx="9">
                  <c:v>26.72501685190317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all_admitstatus!$Y$6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all_admitstatus!$Z$6:$AI$6</c:f>
              <c:numCache>
                <c:ptCount val="10"/>
                <c:pt idx="0">
                  <c:v>13.154938531712425</c:v>
                </c:pt>
                <c:pt idx="1">
                  <c:v>14.582995169922123</c:v>
                </c:pt>
                <c:pt idx="2">
                  <c:v>16.330792806095243</c:v>
                </c:pt>
                <c:pt idx="3">
                  <c:v>22.71116007229877</c:v>
                </c:pt>
                <c:pt idx="4">
                  <c:v>27.132408237322966</c:v>
                </c:pt>
                <c:pt idx="5">
                  <c:v>30.449142430347024</c:v>
                </c:pt>
                <c:pt idx="6">
                  <c:v>33.59363562208574</c:v>
                </c:pt>
                <c:pt idx="7">
                  <c:v>36.25334165620826</c:v>
                </c:pt>
                <c:pt idx="8">
                  <c:v>40.755193856508484</c:v>
                </c:pt>
                <c:pt idx="9">
                  <c:v>39.68941321453566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all_admitstatus!$Y$7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all_admitstatus!$Z$7:$AI$7</c:f>
              <c:numCache>
                <c:ptCount val="10"/>
                <c:pt idx="0">
                  <c:v>1.2628388617612392</c:v>
                </c:pt>
                <c:pt idx="1">
                  <c:v>1.3955150648675412</c:v>
                </c:pt>
                <c:pt idx="2">
                  <c:v>2.2165196460731043</c:v>
                </c:pt>
                <c:pt idx="3">
                  <c:v>2.1905606219372693</c:v>
                </c:pt>
                <c:pt idx="4">
                  <c:v>2.4449079458249607</c:v>
                </c:pt>
                <c:pt idx="5">
                  <c:v>1.6239033646193974</c:v>
                </c:pt>
                <c:pt idx="6">
                  <c:v>2.131635096360521</c:v>
                </c:pt>
                <c:pt idx="7">
                  <c:v>2.3762359227599017</c:v>
                </c:pt>
                <c:pt idx="8">
                  <c:v>3.158867757092395</c:v>
                </c:pt>
                <c:pt idx="9">
                  <c:v>2.7528037124694205</c:v>
                </c:pt>
              </c:numCache>
            </c:numRef>
          </c:val>
          <c:smooth val="0"/>
        </c:ser>
        <c:marker val="1"/>
        <c:axId val="5470677"/>
        <c:axId val="49236094"/>
      </c:lineChart>
      <c:catAx>
        <c:axId val="5470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9236094"/>
        <c:crosses val="autoZero"/>
        <c:auto val="1"/>
        <c:lblOffset val="100"/>
        <c:noMultiLvlLbl val="0"/>
      </c:catAx>
      <c:valAx>
        <c:axId val="4923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4706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"/>
          <c:y val="0.92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Kenosha County Total Prison Admits: Includes Parole/Probation Violators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8375"/>
          <c:w val="0.95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all_admitstatus!$M$8</c:f>
              <c:strCache>
                <c:ptCount val="1"/>
                <c:pt idx="0">
                  <c:v>White, NH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all_admitstatus!$N$8:$W$8</c:f>
              <c:numCache>
                <c:ptCount val="10"/>
                <c:pt idx="0">
                  <c:v>108.83630847809134</c:v>
                </c:pt>
                <c:pt idx="1">
                  <c:v>110.28792726048157</c:v>
                </c:pt>
                <c:pt idx="2">
                  <c:v>126.22592780209102</c:v>
                </c:pt>
                <c:pt idx="3">
                  <c:v>118.22465969360108</c:v>
                </c:pt>
                <c:pt idx="4">
                  <c:v>150.13177326838502</c:v>
                </c:pt>
                <c:pt idx="5">
                  <c:v>147.0505061930886</c:v>
                </c:pt>
                <c:pt idx="6">
                  <c:v>136.75623800383877</c:v>
                </c:pt>
                <c:pt idx="7">
                  <c:v>177.10641474669018</c:v>
                </c:pt>
                <c:pt idx="8">
                  <c:v>159.46445205803875</c:v>
                </c:pt>
                <c:pt idx="9">
                  <c:v>145.56952118584377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all_admitstatus!$M$17</c:f>
              <c:strCache>
                <c:ptCount val="1"/>
                <c:pt idx="0">
                  <c:v>Black, NH total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all_admitstatus!$N$17:$W$17</c:f>
              <c:numCache>
                <c:ptCount val="10"/>
                <c:pt idx="0">
                  <c:v>2111.068847470521</c:v>
                </c:pt>
                <c:pt idx="1">
                  <c:v>1768.3146878383254</c:v>
                </c:pt>
                <c:pt idx="2">
                  <c:v>2267.220491519557</c:v>
                </c:pt>
                <c:pt idx="3">
                  <c:v>2170.6710853355426</c:v>
                </c:pt>
                <c:pt idx="4">
                  <c:v>2688.514158447343</c:v>
                </c:pt>
                <c:pt idx="5">
                  <c:v>2695.665492418441</c:v>
                </c:pt>
                <c:pt idx="6">
                  <c:v>2435.4460093896714</c:v>
                </c:pt>
                <c:pt idx="7">
                  <c:v>2809.469480889903</c:v>
                </c:pt>
                <c:pt idx="8">
                  <c:v>2640.4023470243087</c:v>
                </c:pt>
                <c:pt idx="9">
                  <c:v>2587.3746952045517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all_admitstatus!$M$26</c:f>
              <c:strCache>
                <c:ptCount val="1"/>
                <c:pt idx="0">
                  <c:v>Hispanic total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all_admitstatus!$N$26:$W$26</c:f>
              <c:numCache>
                <c:ptCount val="10"/>
                <c:pt idx="0">
                  <c:v>336.10472315584644</c:v>
                </c:pt>
                <c:pt idx="1">
                  <c:v>466.6666666666667</c:v>
                </c:pt>
                <c:pt idx="2">
                  <c:v>491.05021384444797</c:v>
                </c:pt>
                <c:pt idx="3">
                  <c:v>464.0023948510702</c:v>
                </c:pt>
                <c:pt idx="4">
                  <c:v>745.74363303785</c:v>
                </c:pt>
                <c:pt idx="5">
                  <c:v>635.0886477904207</c:v>
                </c:pt>
                <c:pt idx="6">
                  <c:v>588.088088088088</c:v>
                </c:pt>
                <c:pt idx="7">
                  <c:v>554.5722713864307</c:v>
                </c:pt>
                <c:pt idx="8">
                  <c:v>557.4136008918618</c:v>
                </c:pt>
                <c:pt idx="9">
                  <c:v>400.2106371774618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all_admitstatus!$M$35</c:f>
              <c:strCache>
                <c:ptCount val="1"/>
                <c:pt idx="0">
                  <c:v>American Indian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all_admitstatus!$N$1:$W$1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all_admitstatus!$N$35:$W$35</c:f>
              <c:numCache>
                <c:ptCount val="10"/>
                <c:pt idx="0">
                  <c:v>900.9009009009009</c:v>
                </c:pt>
                <c:pt idx="1">
                  <c:v>429.18454935622316</c:v>
                </c:pt>
                <c:pt idx="2">
                  <c:v>0</c:v>
                </c:pt>
                <c:pt idx="3">
                  <c:v>408.997955010225</c:v>
                </c:pt>
                <c:pt idx="4">
                  <c:v>1204.8192771084339</c:v>
                </c:pt>
                <c:pt idx="5">
                  <c:v>982.3182711198428</c:v>
                </c:pt>
                <c:pt idx="6">
                  <c:v>961.5384615384615</c:v>
                </c:pt>
                <c:pt idx="7">
                  <c:v>1125.703564727955</c:v>
                </c:pt>
                <c:pt idx="8">
                  <c:v>189.75332068311195</c:v>
                </c:pt>
                <c:pt idx="9">
                  <c:v>900.9009009009009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all_admitstatus!$M$44</c:f>
              <c:strCache>
                <c:ptCount val="1"/>
                <c:pt idx="0">
                  <c:v>Asian Total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all_admitstatus!$N$44:$W$44</c:f>
              <c:numCache>
                <c:ptCount val="10"/>
                <c:pt idx="0">
                  <c:v>0</c:v>
                </c:pt>
                <c:pt idx="1">
                  <c:v>140.0560224089636</c:v>
                </c:pt>
                <c:pt idx="2">
                  <c:v>0</c:v>
                </c:pt>
                <c:pt idx="3">
                  <c:v>0</c:v>
                </c:pt>
                <c:pt idx="4">
                  <c:v>348.83720930232556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90.17132551848512</c:v>
                </c:pt>
              </c:numCache>
            </c:numRef>
          </c:val>
          <c:smooth val="0"/>
        </c:ser>
        <c:axId val="41446847"/>
        <c:axId val="37477304"/>
      </c:lineChart>
      <c:catAx>
        <c:axId val="41446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77304"/>
        <c:crosses val="autoZero"/>
        <c:auto val="1"/>
        <c:lblOffset val="100"/>
        <c:noMultiLvlLbl val="0"/>
      </c:catAx>
      <c:valAx>
        <c:axId val="37477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46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532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Kenosha County Total Imprisonment Rates, Black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25"/>
          <c:w val="0.9105"/>
          <c:h val="0.7967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all_admitstatus!$M$11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all_admitstatus!$N$11:$W$11</c:f>
              <c:numCache>
                <c:ptCount val="10"/>
                <c:pt idx="0">
                  <c:v>513.5032331685052</c:v>
                </c:pt>
                <c:pt idx="1">
                  <c:v>378.9245759653555</c:v>
                </c:pt>
                <c:pt idx="2">
                  <c:v>588.4389061959155</c:v>
                </c:pt>
                <c:pt idx="3">
                  <c:v>646.2303231151615</c:v>
                </c:pt>
                <c:pt idx="4">
                  <c:v>747.6932866687878</c:v>
                </c:pt>
                <c:pt idx="5">
                  <c:v>781.1303415530709</c:v>
                </c:pt>
                <c:pt idx="6">
                  <c:v>748.2394366197183</c:v>
                </c:pt>
                <c:pt idx="7">
                  <c:v>741.5858528237308</c:v>
                </c:pt>
                <c:pt idx="8">
                  <c:v>670.5783738474435</c:v>
                </c:pt>
                <c:pt idx="9">
                  <c:v>772.1484692495259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all_admitstatus!$M$12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all_admitstatus!$N$12:$W$12</c:f>
              <c:numCache>
                <c:ptCount val="10"/>
                <c:pt idx="0">
                  <c:v>342.3354887790034</c:v>
                </c:pt>
                <c:pt idx="1">
                  <c:v>415.0126308191988</c:v>
                </c:pt>
                <c:pt idx="2">
                  <c:v>363.44755970924194</c:v>
                </c:pt>
                <c:pt idx="3">
                  <c:v>231.980115990058</c:v>
                </c:pt>
                <c:pt idx="4">
                  <c:v>286.3506204263443</c:v>
                </c:pt>
                <c:pt idx="5">
                  <c:v>321.64190534538216</c:v>
                </c:pt>
                <c:pt idx="6">
                  <c:v>146.71361502347418</c:v>
                </c:pt>
                <c:pt idx="7">
                  <c:v>228.18026240730174</c:v>
                </c:pt>
                <c:pt idx="8">
                  <c:v>181.61497625034926</c:v>
                </c:pt>
                <c:pt idx="9">
                  <c:v>230.2898943375779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all_admitstatus!$M$13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all_admitstatus!$N$13:$W$13</c:f>
              <c:numCache>
                <c:ptCount val="10"/>
                <c:pt idx="0">
                  <c:v>513.5032331685052</c:v>
                </c:pt>
                <c:pt idx="1">
                  <c:v>360.8805485384338</c:v>
                </c:pt>
                <c:pt idx="2">
                  <c:v>623.0529595015577</c:v>
                </c:pt>
                <c:pt idx="3">
                  <c:v>646.2303231151615</c:v>
                </c:pt>
                <c:pt idx="4">
                  <c:v>652.2430798600063</c:v>
                </c:pt>
                <c:pt idx="5">
                  <c:v>704.5489355184561</c:v>
                </c:pt>
                <c:pt idx="6">
                  <c:v>557.5117370892018</c:v>
                </c:pt>
                <c:pt idx="7">
                  <c:v>770.1083856246435</c:v>
                </c:pt>
                <c:pt idx="8">
                  <c:v>1019.8379435596535</c:v>
                </c:pt>
                <c:pt idx="9">
                  <c:v>704.4161473855324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all_admitstatus!$M$14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all_admitstatus!$N$14:$W$14</c:f>
              <c:numCache>
                <c:ptCount val="10"/>
                <c:pt idx="0">
                  <c:v>513.5032331685052</c:v>
                </c:pt>
                <c:pt idx="1">
                  <c:v>378.9245759653555</c:v>
                </c:pt>
                <c:pt idx="2">
                  <c:v>519.2107995846314</c:v>
                </c:pt>
                <c:pt idx="3">
                  <c:v>447.39022369511184</c:v>
                </c:pt>
                <c:pt idx="4">
                  <c:v>493.15940184537067</c:v>
                </c:pt>
                <c:pt idx="5">
                  <c:v>398.2233113799969</c:v>
                </c:pt>
                <c:pt idx="6">
                  <c:v>572.1830985915493</c:v>
                </c:pt>
                <c:pt idx="7">
                  <c:v>527.6668568168853</c:v>
                </c:pt>
                <c:pt idx="8">
                  <c:v>293.3780385582565</c:v>
                </c:pt>
                <c:pt idx="9">
                  <c:v>406.39393118396094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all_admitstatus!$M$15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all_admitstatus!$N$15:$W$15</c:f>
              <c:numCache>
                <c:ptCount val="10"/>
                <c:pt idx="0">
                  <c:v>190.1863826550019</c:v>
                </c:pt>
                <c:pt idx="1">
                  <c:v>234.57235654998195</c:v>
                </c:pt>
                <c:pt idx="2">
                  <c:v>155.76323987538942</c:v>
                </c:pt>
                <c:pt idx="3">
                  <c:v>182.27009113504556</c:v>
                </c:pt>
                <c:pt idx="4">
                  <c:v>477.25103404390705</c:v>
                </c:pt>
                <c:pt idx="5">
                  <c:v>474.8047174146118</c:v>
                </c:pt>
                <c:pt idx="6">
                  <c:v>396.1267605633803</c:v>
                </c:pt>
                <c:pt idx="7">
                  <c:v>527.6668568168853</c:v>
                </c:pt>
                <c:pt idx="8">
                  <c:v>474.9930148086058</c:v>
                </c:pt>
                <c:pt idx="9">
                  <c:v>474.12625304795455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all_admitstatus!$M$16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all_admitstatus!$N$16:$W$16</c:f>
              <c:numCache>
                <c:ptCount val="10"/>
                <c:pt idx="0">
                  <c:v>38.03727653100038</c:v>
                </c:pt>
                <c:pt idx="1">
                  <c:v>0</c:v>
                </c:pt>
                <c:pt idx="2">
                  <c:v>17.307026652821047</c:v>
                </c:pt>
                <c:pt idx="3">
                  <c:v>16.570008285004143</c:v>
                </c:pt>
                <c:pt idx="4">
                  <c:v>31.81673560292714</c:v>
                </c:pt>
                <c:pt idx="5">
                  <c:v>15.316281206922957</c:v>
                </c:pt>
                <c:pt idx="6">
                  <c:v>14.671361502347418</c:v>
                </c:pt>
                <c:pt idx="7">
                  <c:v>14.261266400456359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0471663"/>
        <c:axId val="28700648"/>
      </c:lineChart>
      <c:catAx>
        <c:axId val="40471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700648"/>
        <c:crosses val="autoZero"/>
        <c:auto val="1"/>
        <c:lblOffset val="100"/>
        <c:noMultiLvlLbl val="0"/>
      </c:catAx>
      <c:valAx>
        <c:axId val="2870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04716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75"/>
          <c:y val="0.95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Kenosha County Total Imprisonment Rates, Black Non-Hispanics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25"/>
          <c:w val="0.9105"/>
          <c:h val="0.7967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all_admitstatus!$Y$11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all_admitstatus!$Z$11:$AI$11</c:f>
              <c:numCache>
                <c:ptCount val="10"/>
                <c:pt idx="0">
                  <c:v>446.2139045669303</c:v>
                </c:pt>
                <c:pt idx="1">
                  <c:v>493.6222384432587</c:v>
                </c:pt>
                <c:pt idx="2">
                  <c:v>537.8646017588107</c:v>
                </c:pt>
                <c:pt idx="3">
                  <c:v>660.7875053266215</c:v>
                </c:pt>
                <c:pt idx="4">
                  <c:v>725.0179837790068</c:v>
                </c:pt>
                <c:pt idx="5">
                  <c:v>759.0210216138589</c:v>
                </c:pt>
                <c:pt idx="6">
                  <c:v>756.9852103321733</c:v>
                </c:pt>
                <c:pt idx="7">
                  <c:v>720.1345544302975</c:v>
                </c:pt>
                <c:pt idx="8">
                  <c:v>728.1042319735667</c:v>
                </c:pt>
                <c:pt idx="9">
                  <c:v>721.3634215484847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all_admitstatus!$Y$12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all_admitstatus!$Z$12:$AI$12</c:f>
              <c:numCache>
                <c:ptCount val="10"/>
                <c:pt idx="0">
                  <c:v>378.6740597991011</c:v>
                </c:pt>
                <c:pt idx="1">
                  <c:v>373.59855976914804</c:v>
                </c:pt>
                <c:pt idx="2">
                  <c:v>336.8134355061663</c:v>
                </c:pt>
                <c:pt idx="3">
                  <c:v>293.92609870854807</c:v>
                </c:pt>
                <c:pt idx="4">
                  <c:v>279.9908805872615</c:v>
                </c:pt>
                <c:pt idx="5">
                  <c:v>251.5687135984002</c:v>
                </c:pt>
                <c:pt idx="6">
                  <c:v>232.17859425871936</c:v>
                </c:pt>
                <c:pt idx="7">
                  <c:v>185.50295122704173</c:v>
                </c:pt>
                <c:pt idx="8">
                  <c:v>213.36171099840962</c:v>
                </c:pt>
                <c:pt idx="9">
                  <c:v>205.95243529396356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all_admitstatus!$Y$13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all_admitstatus!$Z$13:$AI$13</c:f>
              <c:numCache>
                <c:ptCount val="10"/>
                <c:pt idx="0">
                  <c:v>437.1918908534695</c:v>
                </c:pt>
                <c:pt idx="1">
                  <c:v>499.1455804028322</c:v>
                </c:pt>
                <c:pt idx="2">
                  <c:v>543.3879437183842</c:v>
                </c:pt>
                <c:pt idx="3">
                  <c:v>640.5087874922418</c:v>
                </c:pt>
                <c:pt idx="4">
                  <c:v>667.6741128312079</c:v>
                </c:pt>
                <c:pt idx="5">
                  <c:v>638.1012508225548</c:v>
                </c:pt>
                <c:pt idx="6">
                  <c:v>677.3896860774338</c:v>
                </c:pt>
                <c:pt idx="7">
                  <c:v>782.4860220911663</c:v>
                </c:pt>
                <c:pt idx="8">
                  <c:v>831.4541588566099</c:v>
                </c:pt>
                <c:pt idx="9">
                  <c:v>862.127045472593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all_admitstatus!$Y$14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all_admitstatus!$Z$14:$AI$14</c:f>
              <c:numCache>
                <c:ptCount val="10"/>
                <c:pt idx="0">
                  <c:v>446.2139045669303</c:v>
                </c:pt>
                <c:pt idx="1">
                  <c:v>470.54620290616396</c:v>
                </c:pt>
                <c:pt idx="2">
                  <c:v>448.5085330816996</c:v>
                </c:pt>
                <c:pt idx="3">
                  <c:v>486.58680837503795</c:v>
                </c:pt>
                <c:pt idx="4">
                  <c:v>446.2576456401598</c:v>
                </c:pt>
                <c:pt idx="5">
                  <c:v>487.8552706056389</c:v>
                </c:pt>
                <c:pt idx="6">
                  <c:v>499.35775559614393</c:v>
                </c:pt>
                <c:pt idx="7">
                  <c:v>464.4093313222304</c:v>
                </c:pt>
                <c:pt idx="8">
                  <c:v>409.14627551970096</c:v>
                </c:pt>
                <c:pt idx="9">
                  <c:v>349.8859848711087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all_admitstatus!$Y$15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all_admitstatus!$Z$15:$AI$15</c:f>
              <c:numCache>
                <c:ptCount val="10"/>
                <c:pt idx="0">
                  <c:v>212.37936960249192</c:v>
                </c:pt>
                <c:pt idx="1">
                  <c:v>193.50732636012444</c:v>
                </c:pt>
                <c:pt idx="2">
                  <c:v>190.868562520139</c:v>
                </c:pt>
                <c:pt idx="3">
                  <c:v>271.761455018114</c:v>
                </c:pt>
                <c:pt idx="4">
                  <c:v>378.1086141978548</c:v>
                </c:pt>
                <c:pt idx="5">
                  <c:v>449.39417067396636</c:v>
                </c:pt>
                <c:pt idx="6">
                  <c:v>466.19944493162575</c:v>
                </c:pt>
                <c:pt idx="7">
                  <c:v>466.2622107296238</c:v>
                </c:pt>
                <c:pt idx="8">
                  <c:v>492.2620415578153</c:v>
                </c:pt>
                <c:pt idx="9">
                  <c:v>474.55963392828016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all_admitstatus!$Y$16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all_admitstatus!$Z$16:$AI$16</c:f>
              <c:numCache>
                <c:ptCount val="10"/>
                <c:pt idx="0">
                  <c:v>19.01863826550019</c:v>
                </c:pt>
                <c:pt idx="1">
                  <c:v>18.448101061273807</c:v>
                </c:pt>
                <c:pt idx="2">
                  <c:v>11.292344979275063</c:v>
                </c:pt>
                <c:pt idx="3">
                  <c:v>21.897923513584107</c:v>
                </c:pt>
                <c:pt idx="4">
                  <c:v>21.234341698284748</c:v>
                </c:pt>
                <c:pt idx="5">
                  <c:v>20.60145943739917</c:v>
                </c:pt>
                <c:pt idx="6">
                  <c:v>14.749636369908911</c:v>
                </c:pt>
                <c:pt idx="7">
                  <c:v>9.644209300934593</c:v>
                </c:pt>
                <c:pt idx="8">
                  <c:v>4.753755466818786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979241"/>
        <c:axId val="43051122"/>
      </c:lineChart>
      <c:catAx>
        <c:axId val="56979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3051122"/>
        <c:crosses val="autoZero"/>
        <c:auto val="1"/>
        <c:lblOffset val="100"/>
        <c:noMultiLvlLbl val="0"/>
      </c:catAx>
      <c:valAx>
        <c:axId val="43051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9792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75"/>
          <c:y val="0.95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Kenosha County Total Imprisonment Rates, Hispanics (Any Race)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55"/>
          <c:w val="0.9115"/>
          <c:h val="0.8452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all_admitstatus!$M$20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all_admitstatus!$N$20:$W$20</c:f>
              <c:numCache>
                <c:ptCount val="10"/>
                <c:pt idx="0">
                  <c:v>123.82805589952238</c:v>
                </c:pt>
                <c:pt idx="1">
                  <c:v>150</c:v>
                </c:pt>
                <c:pt idx="2">
                  <c:v>190.0839537462379</c:v>
                </c:pt>
                <c:pt idx="3">
                  <c:v>194.5816494536746</c:v>
                </c:pt>
                <c:pt idx="4">
                  <c:v>337.6952300548755</c:v>
                </c:pt>
                <c:pt idx="5">
                  <c:v>291.08229690394285</c:v>
                </c:pt>
                <c:pt idx="6">
                  <c:v>262.7627627627628</c:v>
                </c:pt>
                <c:pt idx="7">
                  <c:v>212.38938053097345</c:v>
                </c:pt>
                <c:pt idx="8">
                  <c:v>167.22408026755852</c:v>
                </c:pt>
                <c:pt idx="9">
                  <c:v>179.04160084254872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all_admitstatus!$M$21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all_admitstatus!$N$21:$W$21</c:f>
              <c:numCache>
                <c:ptCount val="10"/>
                <c:pt idx="0">
                  <c:v>88.44861135680169</c:v>
                </c:pt>
                <c:pt idx="1">
                  <c:v>116.66666666666667</c:v>
                </c:pt>
                <c:pt idx="2">
                  <c:v>47.52098843655948</c:v>
                </c:pt>
                <c:pt idx="3">
                  <c:v>119.74255350995361</c:v>
                </c:pt>
                <c:pt idx="4">
                  <c:v>14.07063458561981</c:v>
                </c:pt>
                <c:pt idx="5">
                  <c:v>79.38608097380259</c:v>
                </c:pt>
                <c:pt idx="6">
                  <c:v>37.53753753753754</c:v>
                </c:pt>
                <c:pt idx="7">
                  <c:v>35.39823008849557</c:v>
                </c:pt>
                <c:pt idx="8">
                  <c:v>78.03790412486065</c:v>
                </c:pt>
                <c:pt idx="9">
                  <c:v>31.5955766192733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all_admitstatus!$M$22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all_admitstatus!$N$22:$W$22</c:f>
              <c:numCache>
                <c:ptCount val="10"/>
                <c:pt idx="0">
                  <c:v>88.44861135680169</c:v>
                </c:pt>
                <c:pt idx="1">
                  <c:v>116.66666666666667</c:v>
                </c:pt>
                <c:pt idx="2">
                  <c:v>174.24362426738475</c:v>
                </c:pt>
                <c:pt idx="3">
                  <c:v>74.83909594372099</c:v>
                </c:pt>
                <c:pt idx="4">
                  <c:v>211.05951878429718</c:v>
                </c:pt>
                <c:pt idx="5">
                  <c:v>79.38608097380259</c:v>
                </c:pt>
                <c:pt idx="6">
                  <c:v>125.12512512512512</c:v>
                </c:pt>
                <c:pt idx="7">
                  <c:v>153.3923303834808</c:v>
                </c:pt>
                <c:pt idx="8">
                  <c:v>111.48272017837235</c:v>
                </c:pt>
                <c:pt idx="9">
                  <c:v>63.1911532385466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all_admitstatus!$M$23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all_admitstatus!$N$23:$W$23</c:f>
              <c:numCache>
                <c:ptCount val="10"/>
                <c:pt idx="0">
                  <c:v>17.68972227136034</c:v>
                </c:pt>
                <c:pt idx="1">
                  <c:v>16.666666666666668</c:v>
                </c:pt>
                <c:pt idx="2">
                  <c:v>31.68065895770632</c:v>
                </c:pt>
                <c:pt idx="3">
                  <c:v>44.903457566232596</c:v>
                </c:pt>
                <c:pt idx="4">
                  <c:v>98.49444209933868</c:v>
                </c:pt>
                <c:pt idx="5">
                  <c:v>92.61709446943635</c:v>
                </c:pt>
                <c:pt idx="6">
                  <c:v>37.53753753753754</c:v>
                </c:pt>
                <c:pt idx="7">
                  <c:v>82.59587020648968</c:v>
                </c:pt>
                <c:pt idx="8">
                  <c:v>55.74136008918617</c:v>
                </c:pt>
                <c:pt idx="9">
                  <c:v>42.127435492364405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all_admitstatus!$M$24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all_admitstatus!$N$24:$W$24</c:f>
              <c:numCache>
                <c:ptCount val="10"/>
                <c:pt idx="0">
                  <c:v>17.68972227136034</c:v>
                </c:pt>
                <c:pt idx="1">
                  <c:v>66.66666666666667</c:v>
                </c:pt>
                <c:pt idx="2">
                  <c:v>47.52098843655948</c:v>
                </c:pt>
                <c:pt idx="3">
                  <c:v>29.935638377488402</c:v>
                </c:pt>
                <c:pt idx="4">
                  <c:v>70.35317292809906</c:v>
                </c:pt>
                <c:pt idx="5">
                  <c:v>79.38608097380259</c:v>
                </c:pt>
                <c:pt idx="6">
                  <c:v>125.12512512512512</c:v>
                </c:pt>
                <c:pt idx="7">
                  <c:v>70.79646017699115</c:v>
                </c:pt>
                <c:pt idx="8">
                  <c:v>144.92753623188406</c:v>
                </c:pt>
                <c:pt idx="9">
                  <c:v>84.25487098472881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all_admitstatus!$M$25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all_admitstatus!$N$25:$W$25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14.07063458561981</c:v>
                </c:pt>
                <c:pt idx="5">
                  <c:v>13.231013495633764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1915779"/>
        <c:axId val="64588828"/>
      </c:lineChart>
      <c:catAx>
        <c:axId val="5191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4588828"/>
        <c:crosses val="autoZero"/>
        <c:auto val="1"/>
        <c:lblOffset val="100"/>
        <c:noMultiLvlLbl val="0"/>
      </c:catAx>
      <c:valAx>
        <c:axId val="64588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1915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375"/>
          <c:y val="0.953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Kenosha County Total Imprisonment Rates, Hispanics (Any Race)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55"/>
          <c:w val="0.9115"/>
          <c:h val="0.8452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all_admitstatus!$Y$20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all_admitstatus!$Z$20:$AI$20</c:f>
              <c:numCache>
                <c:ptCount val="10"/>
                <c:pt idx="0">
                  <c:v>136.9140279497612</c:v>
                </c:pt>
                <c:pt idx="1">
                  <c:v>154.63733654858677</c:v>
                </c:pt>
                <c:pt idx="2">
                  <c:v>178.22186773330418</c:v>
                </c:pt>
                <c:pt idx="3">
                  <c:v>240.7869444182627</c:v>
                </c:pt>
                <c:pt idx="4">
                  <c:v>274.4530588041643</c:v>
                </c:pt>
                <c:pt idx="5">
                  <c:v>297.18009657386034</c:v>
                </c:pt>
                <c:pt idx="6">
                  <c:v>255.41148006589302</c:v>
                </c:pt>
                <c:pt idx="7">
                  <c:v>214.12540785376493</c:v>
                </c:pt>
                <c:pt idx="8">
                  <c:v>186.21835388036024</c:v>
                </c:pt>
                <c:pt idx="9">
                  <c:v>173.13284055505363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all_admitstatus!$Y$21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all_admitstatus!$Z$21:$AI$21</c:f>
              <c:numCache>
                <c:ptCount val="10"/>
                <c:pt idx="0">
                  <c:v>102.55763901173418</c:v>
                </c:pt>
                <c:pt idx="1">
                  <c:v>84.21208882000928</c:v>
                </c:pt>
                <c:pt idx="2">
                  <c:v>94.6434028710599</c:v>
                </c:pt>
                <c:pt idx="3">
                  <c:v>60.444725510710974</c:v>
                </c:pt>
                <c:pt idx="4">
                  <c:v>71.06642302312534</c:v>
                </c:pt>
                <c:pt idx="5">
                  <c:v>43.66475103231998</c:v>
                </c:pt>
                <c:pt idx="6">
                  <c:v>50.77394953327857</c:v>
                </c:pt>
                <c:pt idx="7">
                  <c:v>50.324557250297914</c:v>
                </c:pt>
                <c:pt idx="8">
                  <c:v>48.3439036108765</c:v>
                </c:pt>
                <c:pt idx="9">
                  <c:v>54.816740372066974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all_admitstatus!$Y$22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all_admitstatus!$Z$22:$AI$22</c:f>
              <c:numCache>
                <c:ptCount val="10"/>
                <c:pt idx="0">
                  <c:v>102.55763901173418</c:v>
                </c:pt>
                <c:pt idx="1">
                  <c:v>126.45296743028437</c:v>
                </c:pt>
                <c:pt idx="2">
                  <c:v>121.9164622925908</c:v>
                </c:pt>
                <c:pt idx="3">
                  <c:v>153.38074633180096</c:v>
                </c:pt>
                <c:pt idx="4">
                  <c:v>121.76156523394025</c:v>
                </c:pt>
                <c:pt idx="5">
                  <c:v>138.52357496107496</c:v>
                </c:pt>
                <c:pt idx="6">
                  <c:v>119.30117882746951</c:v>
                </c:pt>
                <c:pt idx="7">
                  <c:v>130.0000585623261</c:v>
                </c:pt>
                <c:pt idx="8">
                  <c:v>109.35540126679992</c:v>
                </c:pt>
                <c:pt idx="9">
                  <c:v>87.33693670845948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all_admitstatus!$Y$23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all_admitstatus!$Z$23:$AI$23</c:f>
              <c:numCache>
                <c:ptCount val="10"/>
                <c:pt idx="0">
                  <c:v>17.178194469013505</c:v>
                </c:pt>
                <c:pt idx="1">
                  <c:v>22.012349298577778</c:v>
                </c:pt>
                <c:pt idx="2">
                  <c:v>31.083594396868524</c:v>
                </c:pt>
                <c:pt idx="3">
                  <c:v>58.35951954109254</c:v>
                </c:pt>
                <c:pt idx="4">
                  <c:v>78.67166471166921</c:v>
                </c:pt>
                <c:pt idx="5">
                  <c:v>76.21635803543752</c:v>
                </c:pt>
                <c:pt idx="6">
                  <c:v>70.91683407115453</c:v>
                </c:pt>
                <c:pt idx="7">
                  <c:v>58.62492261107113</c:v>
                </c:pt>
                <c:pt idx="8">
                  <c:v>60.15488859601342</c:v>
                </c:pt>
                <c:pt idx="9">
                  <c:v>48.93439779077529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all_admitstatus!$Y$24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all_admitstatus!$Z$24:$AI$24</c:f>
              <c:numCache>
                <c:ptCount val="10"/>
                <c:pt idx="0">
                  <c:v>42.178194469013505</c:v>
                </c:pt>
                <c:pt idx="1">
                  <c:v>43.959125791528834</c:v>
                </c:pt>
                <c:pt idx="2">
                  <c:v>48.04109782690485</c:v>
                </c:pt>
                <c:pt idx="3">
                  <c:v>49.26993324738231</c:v>
                </c:pt>
                <c:pt idx="4">
                  <c:v>59.89163075979669</c:v>
                </c:pt>
                <c:pt idx="5">
                  <c:v>91.62145967567558</c:v>
                </c:pt>
                <c:pt idx="6">
                  <c:v>91.76922209197295</c:v>
                </c:pt>
                <c:pt idx="7">
                  <c:v>113.61637384466678</c:v>
                </c:pt>
                <c:pt idx="8">
                  <c:v>99.99295579786802</c:v>
                </c:pt>
                <c:pt idx="9">
                  <c:v>114.59120360830644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all_admitstatus!$Y$25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all_admitstatus!$Z$25:$AI$25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4.690211528539937</c:v>
                </c:pt>
                <c:pt idx="4">
                  <c:v>9.100549360417858</c:v>
                </c:pt>
                <c:pt idx="5">
                  <c:v>9.100549360417858</c:v>
                </c:pt>
                <c:pt idx="6">
                  <c:v>4.410337831877921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4428541"/>
        <c:axId val="64312550"/>
      </c:lineChart>
      <c:catAx>
        <c:axId val="44428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4312550"/>
        <c:crosses val="autoZero"/>
        <c:auto val="1"/>
        <c:lblOffset val="100"/>
        <c:noMultiLvlLbl val="0"/>
      </c:catAx>
      <c:valAx>
        <c:axId val="64312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4428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375"/>
          <c:y val="0.953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Kenosha County Total Imprisonment Rates, American Indians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0775"/>
          <c:w val="0.90675"/>
          <c:h val="0.771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all_admitstatus!$M$29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all_admitstatus!$N$29:$W$29</c:f>
              <c:numCache>
                <c:ptCount val="10"/>
                <c:pt idx="0">
                  <c:v>225.22522522522522</c:v>
                </c:pt>
                <c:pt idx="1">
                  <c:v>429.18454935622316</c:v>
                </c:pt>
                <c:pt idx="2">
                  <c:v>0</c:v>
                </c:pt>
                <c:pt idx="3">
                  <c:v>204.4989775051125</c:v>
                </c:pt>
                <c:pt idx="4">
                  <c:v>401.6064257028112</c:v>
                </c:pt>
                <c:pt idx="5">
                  <c:v>785.8546168958742</c:v>
                </c:pt>
                <c:pt idx="6">
                  <c:v>769.2307692307693</c:v>
                </c:pt>
                <c:pt idx="7">
                  <c:v>562.8517823639775</c:v>
                </c:pt>
                <c:pt idx="8">
                  <c:v>0</c:v>
                </c:pt>
                <c:pt idx="9">
                  <c:v>360.36036036036035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all_admitstatus!$M$30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all_admitstatus!$N$30:$W$30</c:f>
              <c:numCache>
                <c:ptCount val="10"/>
                <c:pt idx="0">
                  <c:v>225.22522522522522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401.6064257028112</c:v>
                </c:pt>
                <c:pt idx="5">
                  <c:v>0</c:v>
                </c:pt>
                <c:pt idx="6">
                  <c:v>192.30769230769232</c:v>
                </c:pt>
                <c:pt idx="7">
                  <c:v>0</c:v>
                </c:pt>
                <c:pt idx="8">
                  <c:v>189.75332068311195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all_admitstatus!$M$31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all_admitstatus!$N$31:$W$31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all_admitstatus!$M$32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all_admitstatus!$N$32:$W$32</c:f>
              <c:numCache>
                <c:ptCount val="10"/>
                <c:pt idx="0">
                  <c:v>450.45045045045043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200.8032128514056</c:v>
                </c:pt>
                <c:pt idx="5">
                  <c:v>0</c:v>
                </c:pt>
                <c:pt idx="6">
                  <c:v>0</c:v>
                </c:pt>
                <c:pt idx="7">
                  <c:v>187.6172607879925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all_admitstatus!$M$33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all_admitstatus!$N$33:$W$33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204.4989775051125</c:v>
                </c:pt>
                <c:pt idx="4">
                  <c:v>200.8032128514056</c:v>
                </c:pt>
                <c:pt idx="5">
                  <c:v>196.46365422396855</c:v>
                </c:pt>
                <c:pt idx="6">
                  <c:v>0</c:v>
                </c:pt>
                <c:pt idx="7">
                  <c:v>375.234521575985</c:v>
                </c:pt>
                <c:pt idx="8">
                  <c:v>0</c:v>
                </c:pt>
                <c:pt idx="9">
                  <c:v>540.5405405405405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all_admitstatus!$M$34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all_admitstatus!$N$34:$W$34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942039"/>
        <c:axId val="41934032"/>
      </c:lineChart>
      <c:catAx>
        <c:axId val="4194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934032"/>
        <c:crosses val="autoZero"/>
        <c:auto val="1"/>
        <c:lblOffset val="100"/>
        <c:noMultiLvlLbl val="0"/>
      </c:catAx>
      <c:valAx>
        <c:axId val="41934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9420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93975"/>
          <c:w val="0.94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Kenosha County Total Imprisonment Rates, American Indians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0775"/>
          <c:w val="0.90675"/>
          <c:h val="0.771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all_admitstatus!$Y$29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all_admitstatus!$Z$29:$AI$29</c:f>
              <c:numCache>
                <c:ptCount val="10"/>
                <c:pt idx="0">
                  <c:v>327.2048872907242</c:v>
                </c:pt>
                <c:pt idx="1">
                  <c:v>218.13659152714945</c:v>
                </c:pt>
                <c:pt idx="2">
                  <c:v>211.22784228711188</c:v>
                </c:pt>
                <c:pt idx="3">
                  <c:v>202.03513440264123</c:v>
                </c:pt>
                <c:pt idx="4">
                  <c:v>463.9866733679326</c:v>
                </c:pt>
                <c:pt idx="5">
                  <c:v>652.2306039431516</c:v>
                </c:pt>
                <c:pt idx="6">
                  <c:v>705.9790561635403</c:v>
                </c:pt>
                <c:pt idx="7">
                  <c:v>444.0275171982489</c:v>
                </c:pt>
                <c:pt idx="8">
                  <c:v>307.7373809081126</c:v>
                </c:pt>
                <c:pt idx="9">
                  <c:v>180.18018018018017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all_admitstatus!$Y$30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all_admitstatus!$Z$30:$AI$30</c:f>
              <c:numCache>
                <c:ptCount val="10"/>
                <c:pt idx="0">
                  <c:v>112.61261261261261</c:v>
                </c:pt>
                <c:pt idx="1">
                  <c:v>75.07507507507508</c:v>
                </c:pt>
                <c:pt idx="2">
                  <c:v>0</c:v>
                </c:pt>
                <c:pt idx="3">
                  <c:v>133.86880856760374</c:v>
                </c:pt>
                <c:pt idx="4">
                  <c:v>133.86880856760374</c:v>
                </c:pt>
                <c:pt idx="5">
                  <c:v>197.97137267016782</c:v>
                </c:pt>
                <c:pt idx="6">
                  <c:v>64.1025641025641</c:v>
                </c:pt>
                <c:pt idx="7">
                  <c:v>127.35367099693475</c:v>
                </c:pt>
                <c:pt idx="8">
                  <c:v>63.25110689437065</c:v>
                </c:pt>
                <c:pt idx="9">
                  <c:v>94.87666034155598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all_admitstatus!$Y$31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all_admitstatus!$Z$31:$AI$31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all_admitstatus!$Y$32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all_admitstatus!$Z$32:$AI$32</c:f>
              <c:numCache>
                <c:ptCount val="10"/>
                <c:pt idx="0">
                  <c:v>225.22522522522522</c:v>
                </c:pt>
                <c:pt idx="1">
                  <c:v>150.15015015015015</c:v>
                </c:pt>
                <c:pt idx="2">
                  <c:v>0</c:v>
                </c:pt>
                <c:pt idx="3">
                  <c:v>66.93440428380187</c:v>
                </c:pt>
                <c:pt idx="4">
                  <c:v>66.93440428380187</c:v>
                </c:pt>
                <c:pt idx="5">
                  <c:v>66.93440428380187</c:v>
                </c:pt>
                <c:pt idx="6">
                  <c:v>62.539086929330836</c:v>
                </c:pt>
                <c:pt idx="7">
                  <c:v>62.539086929330836</c:v>
                </c:pt>
                <c:pt idx="8">
                  <c:v>62.539086929330836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all_admitstatus!$Y$33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all_admitstatus!$Z$33:$AI$33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68.1663258350375</c:v>
                </c:pt>
                <c:pt idx="3">
                  <c:v>135.10073011883935</c:v>
                </c:pt>
                <c:pt idx="4">
                  <c:v>200.5886148601622</c:v>
                </c:pt>
                <c:pt idx="5">
                  <c:v>132.4222890251247</c:v>
                </c:pt>
                <c:pt idx="6">
                  <c:v>190.56605859998453</c:v>
                </c:pt>
                <c:pt idx="7">
                  <c:v>125.07817385866167</c:v>
                </c:pt>
                <c:pt idx="8">
                  <c:v>305.25835403884184</c:v>
                </c:pt>
                <c:pt idx="9">
                  <c:v>270.27027027027026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all_admitstatus!$Y$34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all_admitstatus!$Z$34:$AI$34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861969"/>
        <c:axId val="41213402"/>
      </c:lineChart>
      <c:catAx>
        <c:axId val="41861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213402"/>
        <c:crosses val="autoZero"/>
        <c:auto val="1"/>
        <c:lblOffset val="100"/>
        <c:noMultiLvlLbl val="0"/>
      </c:catAx>
      <c:valAx>
        <c:axId val="41213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8619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93975"/>
          <c:w val="0.94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Kenosha County Total Imprisonment Rates, Asian/PIs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0775"/>
          <c:w val="0.90675"/>
          <c:h val="0.771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all_admitstatus!$M$38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all_admitstatus!$N$38:$W$38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116.27906976744185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all_admitstatus!$M$39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all_admitstatus!$N$39:$W$39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90.17132551848512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all_admitstatus!$M$40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all_admitstatus!$N$40:$W$40</c:f>
              <c:numCache>
                <c:ptCount val="10"/>
                <c:pt idx="0">
                  <c:v>0</c:v>
                </c:pt>
                <c:pt idx="1">
                  <c:v>140.0560224089636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all_admitstatus!$M$41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all_admitstatus!$N$41:$W$41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all_admitstatus!$M$42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all_admitstatus!$N$42:$W$42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232.5581395348837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all_admitstatus!$M$43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all_admitstatus!$N$43:$W$43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376299"/>
        <c:axId val="49951236"/>
      </c:lineChart>
      <c:catAx>
        <c:axId val="35376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9951236"/>
        <c:crosses val="autoZero"/>
        <c:auto val="1"/>
        <c:lblOffset val="100"/>
        <c:noMultiLvlLbl val="0"/>
      </c:catAx>
      <c:valAx>
        <c:axId val="4995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53762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93975"/>
          <c:w val="0.94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Kenosha County Total Imprisonment Rates, Asian/PIs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0775"/>
          <c:w val="0.90675"/>
          <c:h val="0.771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all_admitstatus!$Y$38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all_admitstatus!$Z$38:$AI$38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38.75968992248062</c:v>
                </c:pt>
                <c:pt idx="4">
                  <c:v>38.75968992248062</c:v>
                </c:pt>
                <c:pt idx="5">
                  <c:v>38.75968992248062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all_admitstatus!$Y$39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all_admitstatus!$Z$39:$AI$39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30.057108506161708</c:v>
                </c:pt>
                <c:pt idx="9">
                  <c:v>45.08566275924256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all_admitstatus!$Y$40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all_admitstatus!$Z$40:$AI$40</c:f>
              <c:numCache>
                <c:ptCount val="10"/>
                <c:pt idx="0">
                  <c:v>70.0280112044818</c:v>
                </c:pt>
                <c:pt idx="1">
                  <c:v>46.68534080298787</c:v>
                </c:pt>
                <c:pt idx="2">
                  <c:v>46.68534080298787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all_admitstatus!$Y$41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all_admitstatus!$Z$41:$AI$41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all_admitstatus!$Y$42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all_admitstatus!$Z$42:$AI$42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77.51937984496124</c:v>
                </c:pt>
                <c:pt idx="4">
                  <c:v>77.51937984496124</c:v>
                </c:pt>
                <c:pt idx="5">
                  <c:v>77.51937984496124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all_admitstatus!$Y$43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all_admitstatus!$Z$43:$AI$43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907941"/>
        <c:axId val="19518286"/>
      </c:lineChart>
      <c:catAx>
        <c:axId val="46907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518286"/>
        <c:crosses val="autoZero"/>
        <c:auto val="1"/>
        <c:lblOffset val="100"/>
        <c:noMultiLvlLbl val="0"/>
      </c:catAx>
      <c:valAx>
        <c:axId val="19518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9079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5"/>
          <c:y val="0.93975"/>
          <c:w val="0.94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Chart 1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ual_imprisonment_trends_all_dane_tw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_WNH_Imp_Rates"/>
      <sheetName val="Tot_WNH_Imp_AVG"/>
      <sheetName val="Tot_BNH_Imp_Rates"/>
      <sheetName val="Tot_BNH_Imp_AVG"/>
      <sheetName val="Tot_Hisp_Imp_Rates"/>
      <sheetName val="Tot_Hisp_Imp_AVG"/>
      <sheetName val="Tot_Amer_Imp_Rates"/>
      <sheetName val="Tot_Amer_Imp_AVG"/>
      <sheetName val="Tot_Asian_Imp_Rates"/>
      <sheetName val="Tot_Asian_Imp_AVG"/>
      <sheetName val="Totals All"/>
      <sheetName val="all_admitstatus"/>
      <sheetName val="Census_Pop_E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8"/>
  <sheetViews>
    <sheetView workbookViewId="0" topLeftCell="V1">
      <selection activeCell="AI33" sqref="AI33"/>
    </sheetView>
  </sheetViews>
  <sheetFormatPr defaultColWidth="9.140625" defaultRowHeight="12.75"/>
  <cols>
    <col min="1" max="1" width="22.140625" style="0" customWidth="1"/>
    <col min="13" max="13" width="19.7109375" style="0" bestFit="1" customWidth="1"/>
    <col min="14" max="14" width="6.7109375" style="0" customWidth="1"/>
    <col min="15" max="15" width="6.57421875" style="0" customWidth="1"/>
    <col min="16" max="16" width="6.00390625" style="0" customWidth="1"/>
    <col min="17" max="17" width="7.8515625" style="0" customWidth="1"/>
    <col min="18" max="18" width="6.8515625" style="0" customWidth="1"/>
    <col min="19" max="19" width="5.8515625" style="0" customWidth="1"/>
    <col min="20" max="20" width="6.421875" style="0" customWidth="1"/>
    <col min="21" max="21" width="7.140625" style="0" customWidth="1"/>
    <col min="22" max="22" width="6.140625" style="0" customWidth="1"/>
    <col min="23" max="23" width="6.57421875" style="0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39</v>
      </c>
      <c r="C2">
        <v>41</v>
      </c>
      <c r="D2">
        <v>44</v>
      </c>
      <c r="E2">
        <v>53</v>
      </c>
      <c r="F2">
        <v>63</v>
      </c>
      <c r="G2">
        <v>69</v>
      </c>
      <c r="H2">
        <v>74</v>
      </c>
      <c r="I2">
        <v>78</v>
      </c>
      <c r="J2">
        <v>54</v>
      </c>
      <c r="K2">
        <v>65</v>
      </c>
      <c r="M2" s="1" t="s">
        <v>1</v>
      </c>
      <c r="N2" s="3">
        <f aca="true" t="shared" si="0" ref="N2:W8">(B2/B$9)*100000</f>
        <v>33.4221734696501</v>
      </c>
      <c r="O2" s="3">
        <f t="shared" si="0"/>
        <v>34.51759555480721</v>
      </c>
      <c r="P2" s="3">
        <f t="shared" si="0"/>
        <v>36.539084363763195</v>
      </c>
      <c r="Q2" s="3">
        <f t="shared" si="0"/>
        <v>43.51324280389484</v>
      </c>
      <c r="R2" s="3">
        <f t="shared" si="0"/>
        <v>51.40381367341444</v>
      </c>
      <c r="S2" s="3">
        <f t="shared" si="0"/>
        <v>55.749917183094034</v>
      </c>
      <c r="T2" s="3">
        <f t="shared" si="0"/>
        <v>59.18106206014075</v>
      </c>
      <c r="U2" s="3">
        <f t="shared" si="0"/>
        <v>61.94753520287818</v>
      </c>
      <c r="V2" s="3">
        <f t="shared" si="0"/>
        <v>42.62911094620838</v>
      </c>
      <c r="W2" s="3">
        <f t="shared" si="0"/>
        <v>50.87106923161207</v>
      </c>
      <c r="Y2" s="1" t="s">
        <v>1</v>
      </c>
      <c r="Z2" s="3">
        <f>(N2+O2)/2</f>
        <v>33.96988451222865</v>
      </c>
      <c r="AA2" s="3">
        <f aca="true" t="shared" si="1" ref="AA2:AH8">SUM(N2:P2)/3</f>
        <v>34.82628446274017</v>
      </c>
      <c r="AB2" s="3">
        <f t="shared" si="1"/>
        <v>38.18997424082175</v>
      </c>
      <c r="AC2" s="3">
        <f t="shared" si="1"/>
        <v>43.818713613690825</v>
      </c>
      <c r="AD2" s="3">
        <f t="shared" si="1"/>
        <v>50.222324553467764</v>
      </c>
      <c r="AE2" s="3">
        <f t="shared" si="1"/>
        <v>55.44493097221641</v>
      </c>
      <c r="AF2" s="3">
        <f t="shared" si="1"/>
        <v>58.95950481537099</v>
      </c>
      <c r="AG2" s="3">
        <f t="shared" si="1"/>
        <v>54.5859027364091</v>
      </c>
      <c r="AH2" s="3">
        <f t="shared" si="1"/>
        <v>51.815905126899544</v>
      </c>
      <c r="AI2" s="3">
        <f>SUM(V2:W2)/2</f>
        <v>46.75009008891023</v>
      </c>
    </row>
    <row r="3" spans="1:35" ht="13.5">
      <c r="A3" s="1" t="s">
        <v>11</v>
      </c>
      <c r="B3">
        <v>33</v>
      </c>
      <c r="C3">
        <v>34</v>
      </c>
      <c r="D3">
        <v>29</v>
      </c>
      <c r="E3">
        <v>25</v>
      </c>
      <c r="F3">
        <v>33</v>
      </c>
      <c r="G3">
        <v>26</v>
      </c>
      <c r="H3">
        <v>30</v>
      </c>
      <c r="I3">
        <v>27</v>
      </c>
      <c r="J3">
        <v>35</v>
      </c>
      <c r="K3">
        <v>20</v>
      </c>
      <c r="M3" s="1" t="s">
        <v>11</v>
      </c>
      <c r="N3" s="3">
        <f t="shared" si="0"/>
        <v>28.280300628165463</v>
      </c>
      <c r="O3" s="3">
        <f t="shared" si="0"/>
        <v>28.624347533254756</v>
      </c>
      <c r="P3" s="3">
        <f t="shared" si="0"/>
        <v>24.082578330662106</v>
      </c>
      <c r="Q3" s="3">
        <f t="shared" si="0"/>
        <v>20.525114530139078</v>
      </c>
      <c r="R3" s="3">
        <f t="shared" si="0"/>
        <v>26.925807162264704</v>
      </c>
      <c r="S3" s="3">
        <f t="shared" si="0"/>
        <v>21.00721517044123</v>
      </c>
      <c r="T3" s="3">
        <f t="shared" si="0"/>
        <v>23.99232245681382</v>
      </c>
      <c r="U3" s="3">
        <f t="shared" si="0"/>
        <v>21.44337757022706</v>
      </c>
      <c r="V3" s="3">
        <f t="shared" si="0"/>
        <v>27.629979316986912</v>
      </c>
      <c r="W3" s="3">
        <f t="shared" si="0"/>
        <v>15.652636686649867</v>
      </c>
      <c r="Y3" s="1" t="s">
        <v>11</v>
      </c>
      <c r="Z3" s="3">
        <f aca="true" t="shared" si="2" ref="Z3:Z8">(N3+O3)/2</f>
        <v>28.45232408071011</v>
      </c>
      <c r="AA3" s="3">
        <f t="shared" si="1"/>
        <v>26.995742164027444</v>
      </c>
      <c r="AB3" s="3">
        <f t="shared" si="1"/>
        <v>24.41068013135198</v>
      </c>
      <c r="AC3" s="3">
        <f t="shared" si="1"/>
        <v>23.844500007688627</v>
      </c>
      <c r="AD3" s="3">
        <f t="shared" si="1"/>
        <v>22.81937895428167</v>
      </c>
      <c r="AE3" s="3">
        <f t="shared" si="1"/>
        <v>23.97511492983992</v>
      </c>
      <c r="AF3" s="3">
        <f t="shared" si="1"/>
        <v>22.1476383991607</v>
      </c>
      <c r="AG3" s="3">
        <f t="shared" si="1"/>
        <v>24.35522644800926</v>
      </c>
      <c r="AH3" s="3">
        <f t="shared" si="1"/>
        <v>21.575331191287948</v>
      </c>
      <c r="AI3" s="3">
        <f aca="true" t="shared" si="3" ref="AI3:AI8">SUM(V3:W3)/2</f>
        <v>21.641308001818388</v>
      </c>
    </row>
    <row r="4" spans="1:35" ht="13.5">
      <c r="A4" s="1" t="s">
        <v>2</v>
      </c>
      <c r="B4">
        <v>19</v>
      </c>
      <c r="C4">
        <v>14</v>
      </c>
      <c r="D4">
        <v>31</v>
      </c>
      <c r="E4">
        <v>15</v>
      </c>
      <c r="F4">
        <v>15</v>
      </c>
      <c r="G4">
        <v>22</v>
      </c>
      <c r="H4">
        <v>13</v>
      </c>
      <c r="I4">
        <v>26</v>
      </c>
      <c r="J4">
        <v>26</v>
      </c>
      <c r="K4">
        <v>12</v>
      </c>
      <c r="M4" s="1" t="s">
        <v>2</v>
      </c>
      <c r="N4" s="3">
        <f t="shared" si="0"/>
        <v>16.282597331367995</v>
      </c>
      <c r="O4" s="3">
        <f t="shared" si="0"/>
        <v>11.7864960431049</v>
      </c>
      <c r="P4" s="3">
        <f t="shared" si="0"/>
        <v>25.74344580174225</v>
      </c>
      <c r="Q4" s="3">
        <f t="shared" si="0"/>
        <v>12.315068718083447</v>
      </c>
      <c r="R4" s="3">
        <f t="shared" si="0"/>
        <v>12.239003255574865</v>
      </c>
      <c r="S4" s="3">
        <f t="shared" si="0"/>
        <v>17.775335913450274</v>
      </c>
      <c r="T4" s="3">
        <f t="shared" si="0"/>
        <v>10.396673064619321</v>
      </c>
      <c r="U4" s="3">
        <f t="shared" si="0"/>
        <v>20.649178400959393</v>
      </c>
      <c r="V4" s="3">
        <f t="shared" si="0"/>
        <v>20.52512749261885</v>
      </c>
      <c r="W4" s="3">
        <f t="shared" si="0"/>
        <v>9.39158201198992</v>
      </c>
      <c r="Y4" s="1" t="s">
        <v>2</v>
      </c>
      <c r="Z4" s="3">
        <f t="shared" si="2"/>
        <v>14.034546687236448</v>
      </c>
      <c r="AA4" s="3">
        <f t="shared" si="1"/>
        <v>17.937513058738382</v>
      </c>
      <c r="AB4" s="3">
        <f t="shared" si="1"/>
        <v>16.615003520976867</v>
      </c>
      <c r="AC4" s="3">
        <f t="shared" si="1"/>
        <v>16.765839258466855</v>
      </c>
      <c r="AD4" s="3">
        <f t="shared" si="1"/>
        <v>14.109802629036196</v>
      </c>
      <c r="AE4" s="3">
        <f t="shared" si="1"/>
        <v>13.47033741121482</v>
      </c>
      <c r="AF4" s="3">
        <f t="shared" si="1"/>
        <v>16.273729126342996</v>
      </c>
      <c r="AG4" s="3">
        <f t="shared" si="1"/>
        <v>17.190326319399187</v>
      </c>
      <c r="AH4" s="3">
        <f t="shared" si="1"/>
        <v>16.85529596852272</v>
      </c>
      <c r="AI4" s="3">
        <f t="shared" si="3"/>
        <v>14.958354752304384</v>
      </c>
    </row>
    <row r="5" spans="1:35" ht="13.5">
      <c r="A5" s="1" t="s">
        <v>12</v>
      </c>
      <c r="B5">
        <v>22</v>
      </c>
      <c r="C5">
        <v>22</v>
      </c>
      <c r="D5">
        <v>25</v>
      </c>
      <c r="E5">
        <v>27</v>
      </c>
      <c r="F5">
        <v>29</v>
      </c>
      <c r="G5">
        <v>24</v>
      </c>
      <c r="H5">
        <v>20</v>
      </c>
      <c r="I5">
        <v>33</v>
      </c>
      <c r="J5">
        <v>34</v>
      </c>
      <c r="K5">
        <v>34</v>
      </c>
      <c r="M5" s="1" t="s">
        <v>12</v>
      </c>
      <c r="N5" s="3">
        <f t="shared" si="0"/>
        <v>18.85353375211031</v>
      </c>
      <c r="O5" s="3">
        <f t="shared" si="0"/>
        <v>18.521636639164843</v>
      </c>
      <c r="P5" s="3">
        <f t="shared" si="0"/>
        <v>20.76084338850181</v>
      </c>
      <c r="Q5" s="3">
        <f t="shared" si="0"/>
        <v>22.167123692550206</v>
      </c>
      <c r="R5" s="3">
        <f t="shared" si="0"/>
        <v>23.662072960778072</v>
      </c>
      <c r="S5" s="3">
        <f t="shared" si="0"/>
        <v>19.391275541945753</v>
      </c>
      <c r="T5" s="3">
        <f t="shared" si="0"/>
        <v>15.99488163787588</v>
      </c>
      <c r="U5" s="3">
        <f t="shared" si="0"/>
        <v>26.208572585833075</v>
      </c>
      <c r="V5" s="3">
        <f t="shared" si="0"/>
        <v>26.84055133650157</v>
      </c>
      <c r="W5" s="3">
        <f t="shared" si="0"/>
        <v>26.60948236730477</v>
      </c>
      <c r="Y5" s="1" t="s">
        <v>12</v>
      </c>
      <c r="Z5" s="3">
        <f t="shared" si="2"/>
        <v>18.687585195637574</v>
      </c>
      <c r="AA5" s="3">
        <f t="shared" si="1"/>
        <v>19.378671259925653</v>
      </c>
      <c r="AB5" s="3">
        <f t="shared" si="1"/>
        <v>20.483201240072287</v>
      </c>
      <c r="AC5" s="3">
        <f t="shared" si="1"/>
        <v>22.196680013943364</v>
      </c>
      <c r="AD5" s="3">
        <f t="shared" si="1"/>
        <v>21.740157398424675</v>
      </c>
      <c r="AE5" s="3">
        <f t="shared" si="1"/>
        <v>19.6827433801999</v>
      </c>
      <c r="AF5" s="3">
        <f t="shared" si="1"/>
        <v>20.53157658855157</v>
      </c>
      <c r="AG5" s="3">
        <f t="shared" si="1"/>
        <v>23.014668520070174</v>
      </c>
      <c r="AH5" s="3">
        <f t="shared" si="1"/>
        <v>26.552868763213137</v>
      </c>
      <c r="AI5" s="3">
        <f t="shared" si="3"/>
        <v>26.72501685190317</v>
      </c>
    </row>
    <row r="6" spans="1:35" ht="13.5">
      <c r="A6" s="1" t="s">
        <v>3</v>
      </c>
      <c r="B6">
        <v>14</v>
      </c>
      <c r="C6">
        <v>17</v>
      </c>
      <c r="D6">
        <v>21</v>
      </c>
      <c r="E6">
        <v>21</v>
      </c>
      <c r="F6">
        <v>41</v>
      </c>
      <c r="G6">
        <v>38</v>
      </c>
      <c r="H6">
        <v>34</v>
      </c>
      <c r="I6">
        <v>54</v>
      </c>
      <c r="J6">
        <v>49</v>
      </c>
      <c r="K6">
        <v>52</v>
      </c>
      <c r="M6" s="1" t="s">
        <v>3</v>
      </c>
      <c r="N6" s="3">
        <f t="shared" si="0"/>
        <v>11.99770329679747</v>
      </c>
      <c r="O6" s="3">
        <f t="shared" si="0"/>
        <v>14.312173766627378</v>
      </c>
      <c r="P6" s="3">
        <f t="shared" si="0"/>
        <v>17.439108446341525</v>
      </c>
      <c r="Q6" s="3">
        <f t="shared" si="0"/>
        <v>17.241096205316826</v>
      </c>
      <c r="R6" s="3">
        <f t="shared" si="0"/>
        <v>33.453275565237966</v>
      </c>
      <c r="S6" s="3">
        <f t="shared" si="0"/>
        <v>30.70285294141411</v>
      </c>
      <c r="T6" s="3">
        <f t="shared" si="0"/>
        <v>27.191298784388994</v>
      </c>
      <c r="U6" s="3">
        <f t="shared" si="0"/>
        <v>42.88675514045412</v>
      </c>
      <c r="V6" s="3">
        <f t="shared" si="0"/>
        <v>38.68197104378167</v>
      </c>
      <c r="W6" s="3">
        <f t="shared" si="0"/>
        <v>40.69685538528965</v>
      </c>
      <c r="Y6" s="1" t="s">
        <v>3</v>
      </c>
      <c r="Z6" s="3">
        <f t="shared" si="2"/>
        <v>13.154938531712425</v>
      </c>
      <c r="AA6" s="3">
        <f t="shared" si="1"/>
        <v>14.582995169922123</v>
      </c>
      <c r="AB6" s="3">
        <f t="shared" si="1"/>
        <v>16.330792806095243</v>
      </c>
      <c r="AC6" s="3">
        <f t="shared" si="1"/>
        <v>22.71116007229877</v>
      </c>
      <c r="AD6" s="3">
        <f t="shared" si="1"/>
        <v>27.132408237322966</v>
      </c>
      <c r="AE6" s="3">
        <f t="shared" si="1"/>
        <v>30.449142430347024</v>
      </c>
      <c r="AF6" s="3">
        <f t="shared" si="1"/>
        <v>33.59363562208574</v>
      </c>
      <c r="AG6" s="3">
        <f t="shared" si="1"/>
        <v>36.25334165620826</v>
      </c>
      <c r="AH6" s="3">
        <f t="shared" si="1"/>
        <v>40.755193856508484</v>
      </c>
      <c r="AI6" s="3">
        <f t="shared" si="3"/>
        <v>39.68941321453566</v>
      </c>
    </row>
    <row r="7" spans="1:35" ht="13.5">
      <c r="A7" s="1" t="s">
        <v>13</v>
      </c>
      <c r="B7">
        <v>0</v>
      </c>
      <c r="C7">
        <v>3</v>
      </c>
      <c r="D7">
        <v>2</v>
      </c>
      <c r="E7">
        <v>3</v>
      </c>
      <c r="F7">
        <v>3</v>
      </c>
      <c r="G7">
        <v>3</v>
      </c>
      <c r="H7">
        <v>0</v>
      </c>
      <c r="I7">
        <v>5</v>
      </c>
      <c r="J7">
        <v>4</v>
      </c>
      <c r="K7">
        <v>3</v>
      </c>
      <c r="M7" s="1" t="s">
        <v>13</v>
      </c>
      <c r="N7" s="3">
        <f t="shared" si="0"/>
        <v>0</v>
      </c>
      <c r="O7" s="3">
        <f t="shared" si="0"/>
        <v>2.5256777235224783</v>
      </c>
      <c r="P7" s="3">
        <f t="shared" si="0"/>
        <v>1.6608674710801452</v>
      </c>
      <c r="Q7" s="3">
        <f t="shared" si="0"/>
        <v>2.4630137436166897</v>
      </c>
      <c r="R7" s="3">
        <f t="shared" si="0"/>
        <v>2.447800651114973</v>
      </c>
      <c r="S7" s="3">
        <f t="shared" si="0"/>
        <v>2.423909442743219</v>
      </c>
      <c r="T7" s="3">
        <f t="shared" si="0"/>
        <v>0</v>
      </c>
      <c r="U7" s="3">
        <f t="shared" si="0"/>
        <v>3.9709958463383446</v>
      </c>
      <c r="V7" s="3">
        <f t="shared" si="0"/>
        <v>3.157711921941361</v>
      </c>
      <c r="W7" s="3">
        <f t="shared" si="0"/>
        <v>2.34789550299748</v>
      </c>
      <c r="Y7" s="1" t="s">
        <v>13</v>
      </c>
      <c r="Z7" s="3">
        <f t="shared" si="2"/>
        <v>1.2628388617612392</v>
      </c>
      <c r="AA7" s="3">
        <f t="shared" si="1"/>
        <v>1.3955150648675412</v>
      </c>
      <c r="AB7" s="3">
        <f t="shared" si="1"/>
        <v>2.2165196460731043</v>
      </c>
      <c r="AC7" s="3">
        <f t="shared" si="1"/>
        <v>2.1905606219372693</v>
      </c>
      <c r="AD7" s="3">
        <f t="shared" si="1"/>
        <v>2.4449079458249607</v>
      </c>
      <c r="AE7" s="3">
        <f t="shared" si="1"/>
        <v>1.6239033646193974</v>
      </c>
      <c r="AF7" s="3">
        <f t="shared" si="1"/>
        <v>2.131635096360521</v>
      </c>
      <c r="AG7" s="3">
        <f t="shared" si="1"/>
        <v>2.3762359227599017</v>
      </c>
      <c r="AH7" s="3">
        <f t="shared" si="1"/>
        <v>3.158867757092395</v>
      </c>
      <c r="AI7" s="3">
        <f t="shared" si="3"/>
        <v>2.7528037124694205</v>
      </c>
    </row>
    <row r="8" spans="1:35" ht="13.5">
      <c r="A8" s="1" t="s">
        <v>4</v>
      </c>
      <c r="B8" s="2">
        <v>127</v>
      </c>
      <c r="C8" s="2">
        <v>131</v>
      </c>
      <c r="D8" s="2">
        <v>152</v>
      </c>
      <c r="E8" s="2">
        <v>144</v>
      </c>
      <c r="F8" s="2">
        <v>184</v>
      </c>
      <c r="G8" s="2">
        <v>182</v>
      </c>
      <c r="H8" s="2">
        <v>171</v>
      </c>
      <c r="I8" s="2">
        <v>223</v>
      </c>
      <c r="J8" s="2">
        <v>202</v>
      </c>
      <c r="K8" s="2">
        <v>186</v>
      </c>
      <c r="M8" t="s">
        <v>8</v>
      </c>
      <c r="N8" s="3">
        <f t="shared" si="0"/>
        <v>108.83630847809134</v>
      </c>
      <c r="O8" s="3">
        <f t="shared" si="0"/>
        <v>110.28792726048157</v>
      </c>
      <c r="P8" s="3">
        <f t="shared" si="0"/>
        <v>126.22592780209102</v>
      </c>
      <c r="Q8" s="3">
        <f t="shared" si="0"/>
        <v>118.22465969360108</v>
      </c>
      <c r="R8" s="3">
        <f t="shared" si="0"/>
        <v>150.13177326838502</v>
      </c>
      <c r="S8" s="3">
        <f t="shared" si="0"/>
        <v>147.0505061930886</v>
      </c>
      <c r="T8" s="3">
        <f t="shared" si="0"/>
        <v>136.75623800383877</v>
      </c>
      <c r="U8" s="3">
        <f t="shared" si="0"/>
        <v>177.10641474669018</v>
      </c>
      <c r="V8" s="3">
        <f t="shared" si="0"/>
        <v>159.46445205803875</v>
      </c>
      <c r="W8" s="3">
        <f t="shared" si="0"/>
        <v>145.56952118584377</v>
      </c>
      <c r="Y8" t="s">
        <v>8</v>
      </c>
      <c r="Z8" s="3">
        <f t="shared" si="2"/>
        <v>109.56211786928645</v>
      </c>
      <c r="AA8" s="3">
        <f t="shared" si="1"/>
        <v>115.1167211802213</v>
      </c>
      <c r="AB8" s="3">
        <f t="shared" si="1"/>
        <v>118.24617158539122</v>
      </c>
      <c r="AC8" s="3">
        <f t="shared" si="1"/>
        <v>131.5274535880257</v>
      </c>
      <c r="AD8" s="3">
        <f t="shared" si="1"/>
        <v>138.46897971835824</v>
      </c>
      <c r="AE8" s="3">
        <f t="shared" si="1"/>
        <v>144.6461724884375</v>
      </c>
      <c r="AF8" s="3">
        <f t="shared" si="1"/>
        <v>153.63771964787253</v>
      </c>
      <c r="AG8" s="3">
        <f t="shared" si="1"/>
        <v>157.7757016028559</v>
      </c>
      <c r="AH8" s="3">
        <f t="shared" si="1"/>
        <v>160.7134626635242</v>
      </c>
      <c r="AI8" s="3">
        <f t="shared" si="3"/>
        <v>152.51698662194127</v>
      </c>
    </row>
    <row r="9" spans="2:26" ht="12.75">
      <c r="B9">
        <f>Census_Pop_Ests!B2</f>
        <v>116689</v>
      </c>
      <c r="C9">
        <f>Census_Pop_Ests!C2</f>
        <v>118780</v>
      </c>
      <c r="D9">
        <f>Census_Pop_Ests!D2</f>
        <v>120419</v>
      </c>
      <c r="E9">
        <f>Census_Pop_Ests!E2</f>
        <v>121802</v>
      </c>
      <c r="F9">
        <f>Census_Pop_Ests!F2</f>
        <v>122559</v>
      </c>
      <c r="G9">
        <f>Census_Pop_Ests!G2</f>
        <v>123767</v>
      </c>
      <c r="H9">
        <f>Census_Pop_Ests!H2</f>
        <v>125040</v>
      </c>
      <c r="I9">
        <f>Census_Pop_Ests!I2</f>
        <v>125913</v>
      </c>
      <c r="J9">
        <f>Census_Pop_Ests!J2</f>
        <v>126674</v>
      </c>
      <c r="K9">
        <f>Census_Pop_Ests!K2</f>
        <v>127774</v>
      </c>
      <c r="N9" s="2"/>
      <c r="O9" s="2"/>
      <c r="P9" s="2"/>
      <c r="Q9" s="2"/>
      <c r="R9" s="2"/>
      <c r="S9" s="2"/>
      <c r="T9" s="2"/>
      <c r="U9" s="2"/>
      <c r="V9" s="2"/>
      <c r="W9" s="2"/>
      <c r="Z9" s="2"/>
    </row>
    <row r="10" spans="1:35" ht="13.5">
      <c r="A10" s="1" t="s">
        <v>5</v>
      </c>
      <c r="M10" t="s">
        <v>5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5</v>
      </c>
      <c r="Z10">
        <v>1990</v>
      </c>
      <c r="AA10">
        <v>1991</v>
      </c>
      <c r="AB10">
        <v>1992</v>
      </c>
      <c r="AC10">
        <v>1993</v>
      </c>
      <c r="AD10">
        <v>1994</v>
      </c>
      <c r="AE10">
        <v>1995</v>
      </c>
      <c r="AF10">
        <v>1996</v>
      </c>
      <c r="AG10">
        <v>1997</v>
      </c>
      <c r="AH10">
        <v>1998</v>
      </c>
      <c r="AI10">
        <v>1999</v>
      </c>
    </row>
    <row r="11" spans="1:35" ht="13.5">
      <c r="A11" s="1" t="s">
        <v>1</v>
      </c>
      <c r="B11">
        <v>27</v>
      </c>
      <c r="C11">
        <v>21</v>
      </c>
      <c r="D11">
        <v>34</v>
      </c>
      <c r="E11">
        <v>39</v>
      </c>
      <c r="F11">
        <v>47</v>
      </c>
      <c r="G11">
        <v>51</v>
      </c>
      <c r="H11">
        <v>51</v>
      </c>
      <c r="I11">
        <v>52</v>
      </c>
      <c r="J11">
        <v>48</v>
      </c>
      <c r="K11">
        <v>57</v>
      </c>
      <c r="M11" s="1" t="s">
        <v>1</v>
      </c>
      <c r="N11" s="3">
        <f aca="true" t="shared" si="4" ref="N11:W17">(B11/B$18)*100000</f>
        <v>513.5032331685052</v>
      </c>
      <c r="O11" s="3">
        <f t="shared" si="4"/>
        <v>378.9245759653555</v>
      </c>
      <c r="P11" s="3">
        <f t="shared" si="4"/>
        <v>588.4389061959155</v>
      </c>
      <c r="Q11" s="3">
        <f t="shared" si="4"/>
        <v>646.2303231151615</v>
      </c>
      <c r="R11" s="3">
        <f t="shared" si="4"/>
        <v>747.6932866687878</v>
      </c>
      <c r="S11" s="3">
        <f t="shared" si="4"/>
        <v>781.1303415530709</v>
      </c>
      <c r="T11" s="3">
        <f t="shared" si="4"/>
        <v>748.2394366197183</v>
      </c>
      <c r="U11" s="3">
        <f t="shared" si="4"/>
        <v>741.5858528237308</v>
      </c>
      <c r="V11" s="3">
        <f t="shared" si="4"/>
        <v>670.5783738474435</v>
      </c>
      <c r="W11" s="3">
        <f t="shared" si="4"/>
        <v>772.1484692495259</v>
      </c>
      <c r="Y11" s="1" t="s">
        <v>1</v>
      </c>
      <c r="Z11" s="3">
        <f>(N11+O11)/2</f>
        <v>446.2139045669303</v>
      </c>
      <c r="AA11" s="3">
        <f aca="true" t="shared" si="5" ref="AA11:AH17">SUM(N11:P11)/3</f>
        <v>493.6222384432587</v>
      </c>
      <c r="AB11" s="3">
        <f t="shared" si="5"/>
        <v>537.8646017588107</v>
      </c>
      <c r="AC11" s="3">
        <f t="shared" si="5"/>
        <v>660.7875053266215</v>
      </c>
      <c r="AD11" s="3">
        <f t="shared" si="5"/>
        <v>725.0179837790068</v>
      </c>
      <c r="AE11" s="3">
        <f t="shared" si="5"/>
        <v>759.0210216138589</v>
      </c>
      <c r="AF11" s="3">
        <f t="shared" si="5"/>
        <v>756.9852103321733</v>
      </c>
      <c r="AG11" s="3">
        <f t="shared" si="5"/>
        <v>720.1345544302975</v>
      </c>
      <c r="AH11" s="3">
        <f t="shared" si="5"/>
        <v>728.1042319735667</v>
      </c>
      <c r="AI11" s="3">
        <f>SUM(V11:W11)/2</f>
        <v>721.3634215484847</v>
      </c>
    </row>
    <row r="12" spans="1:35" ht="13.5">
      <c r="A12" s="1" t="s">
        <v>11</v>
      </c>
      <c r="B12">
        <v>18</v>
      </c>
      <c r="C12">
        <v>23</v>
      </c>
      <c r="D12">
        <v>21</v>
      </c>
      <c r="E12">
        <v>14</v>
      </c>
      <c r="F12">
        <v>18</v>
      </c>
      <c r="G12">
        <v>21</v>
      </c>
      <c r="H12">
        <v>10</v>
      </c>
      <c r="I12">
        <v>16</v>
      </c>
      <c r="J12">
        <v>13</v>
      </c>
      <c r="K12">
        <v>17</v>
      </c>
      <c r="M12" s="1" t="s">
        <v>11</v>
      </c>
      <c r="N12" s="3">
        <f t="shared" si="4"/>
        <v>342.3354887790034</v>
      </c>
      <c r="O12" s="3">
        <f t="shared" si="4"/>
        <v>415.0126308191988</v>
      </c>
      <c r="P12" s="3">
        <f t="shared" si="4"/>
        <v>363.44755970924194</v>
      </c>
      <c r="Q12" s="3">
        <f t="shared" si="4"/>
        <v>231.980115990058</v>
      </c>
      <c r="R12" s="3">
        <f t="shared" si="4"/>
        <v>286.3506204263443</v>
      </c>
      <c r="S12" s="3">
        <f t="shared" si="4"/>
        <v>321.64190534538216</v>
      </c>
      <c r="T12" s="3">
        <f t="shared" si="4"/>
        <v>146.71361502347418</v>
      </c>
      <c r="U12" s="3">
        <f t="shared" si="4"/>
        <v>228.18026240730174</v>
      </c>
      <c r="V12" s="3">
        <f t="shared" si="4"/>
        <v>181.61497625034926</v>
      </c>
      <c r="W12" s="3">
        <f t="shared" si="4"/>
        <v>230.2898943375779</v>
      </c>
      <c r="Y12" s="1" t="s">
        <v>11</v>
      </c>
      <c r="Z12" s="3">
        <f aca="true" t="shared" si="6" ref="Z12:Z17">(N12+O12)/2</f>
        <v>378.6740597991011</v>
      </c>
      <c r="AA12" s="3">
        <f t="shared" si="5"/>
        <v>373.59855976914804</v>
      </c>
      <c r="AB12" s="3">
        <f t="shared" si="5"/>
        <v>336.8134355061663</v>
      </c>
      <c r="AC12" s="3">
        <f t="shared" si="5"/>
        <v>293.92609870854807</v>
      </c>
      <c r="AD12" s="3">
        <f t="shared" si="5"/>
        <v>279.9908805872615</v>
      </c>
      <c r="AE12" s="3">
        <f t="shared" si="5"/>
        <v>251.5687135984002</v>
      </c>
      <c r="AF12" s="3">
        <f t="shared" si="5"/>
        <v>232.17859425871936</v>
      </c>
      <c r="AG12" s="3">
        <f t="shared" si="5"/>
        <v>185.50295122704173</v>
      </c>
      <c r="AH12" s="3">
        <f t="shared" si="5"/>
        <v>213.36171099840962</v>
      </c>
      <c r="AI12" s="3">
        <f aca="true" t="shared" si="7" ref="AI12:AI17">SUM(V12:W12)/2</f>
        <v>205.95243529396356</v>
      </c>
    </row>
    <row r="13" spans="1:35" ht="13.5">
      <c r="A13" s="1" t="s">
        <v>2</v>
      </c>
      <c r="B13">
        <v>27</v>
      </c>
      <c r="C13">
        <v>20</v>
      </c>
      <c r="D13">
        <v>36</v>
      </c>
      <c r="E13">
        <v>39</v>
      </c>
      <c r="F13">
        <v>41</v>
      </c>
      <c r="G13">
        <v>46</v>
      </c>
      <c r="H13">
        <v>38</v>
      </c>
      <c r="I13">
        <v>54</v>
      </c>
      <c r="J13" s="2">
        <v>73</v>
      </c>
      <c r="K13" s="2">
        <v>52</v>
      </c>
      <c r="M13" s="1" t="s">
        <v>2</v>
      </c>
      <c r="N13" s="3">
        <f t="shared" si="4"/>
        <v>513.5032331685052</v>
      </c>
      <c r="O13" s="3">
        <f t="shared" si="4"/>
        <v>360.8805485384338</v>
      </c>
      <c r="P13" s="3">
        <f t="shared" si="4"/>
        <v>623.0529595015577</v>
      </c>
      <c r="Q13" s="3">
        <f t="shared" si="4"/>
        <v>646.2303231151615</v>
      </c>
      <c r="R13" s="3">
        <f t="shared" si="4"/>
        <v>652.2430798600063</v>
      </c>
      <c r="S13" s="3">
        <f t="shared" si="4"/>
        <v>704.5489355184561</v>
      </c>
      <c r="T13" s="3">
        <f t="shared" si="4"/>
        <v>557.5117370892018</v>
      </c>
      <c r="U13" s="3">
        <f t="shared" si="4"/>
        <v>770.1083856246435</v>
      </c>
      <c r="V13" s="3">
        <f t="shared" si="4"/>
        <v>1019.8379435596535</v>
      </c>
      <c r="W13" s="3">
        <f t="shared" si="4"/>
        <v>704.4161473855324</v>
      </c>
      <c r="Y13" s="1" t="s">
        <v>2</v>
      </c>
      <c r="Z13" s="3">
        <f t="shared" si="6"/>
        <v>437.1918908534695</v>
      </c>
      <c r="AA13" s="3">
        <f t="shared" si="5"/>
        <v>499.1455804028322</v>
      </c>
      <c r="AB13" s="3">
        <f t="shared" si="5"/>
        <v>543.3879437183842</v>
      </c>
      <c r="AC13" s="3">
        <f t="shared" si="5"/>
        <v>640.5087874922418</v>
      </c>
      <c r="AD13" s="3">
        <f t="shared" si="5"/>
        <v>667.6741128312079</v>
      </c>
      <c r="AE13" s="3">
        <f t="shared" si="5"/>
        <v>638.1012508225548</v>
      </c>
      <c r="AF13" s="3">
        <f t="shared" si="5"/>
        <v>677.3896860774338</v>
      </c>
      <c r="AG13" s="3">
        <f t="shared" si="5"/>
        <v>782.4860220911663</v>
      </c>
      <c r="AH13" s="3">
        <f t="shared" si="5"/>
        <v>831.4541588566099</v>
      </c>
      <c r="AI13" s="3">
        <f t="shared" si="7"/>
        <v>862.127045472593</v>
      </c>
    </row>
    <row r="14" spans="1:35" ht="13.5">
      <c r="A14" s="1" t="s">
        <v>12</v>
      </c>
      <c r="B14">
        <v>27</v>
      </c>
      <c r="C14">
        <v>21</v>
      </c>
      <c r="D14">
        <v>30</v>
      </c>
      <c r="E14">
        <v>27</v>
      </c>
      <c r="F14">
        <v>31</v>
      </c>
      <c r="G14">
        <v>26</v>
      </c>
      <c r="H14">
        <v>39</v>
      </c>
      <c r="I14">
        <v>37</v>
      </c>
      <c r="J14">
        <v>21</v>
      </c>
      <c r="K14">
        <v>30</v>
      </c>
      <c r="M14" s="1" t="s">
        <v>12</v>
      </c>
      <c r="N14" s="3">
        <f t="shared" si="4"/>
        <v>513.5032331685052</v>
      </c>
      <c r="O14" s="3">
        <f t="shared" si="4"/>
        <v>378.9245759653555</v>
      </c>
      <c r="P14" s="3">
        <f t="shared" si="4"/>
        <v>519.2107995846314</v>
      </c>
      <c r="Q14" s="3">
        <f t="shared" si="4"/>
        <v>447.39022369511184</v>
      </c>
      <c r="R14" s="3">
        <f t="shared" si="4"/>
        <v>493.15940184537067</v>
      </c>
      <c r="S14" s="3">
        <f t="shared" si="4"/>
        <v>398.2233113799969</v>
      </c>
      <c r="T14" s="3">
        <f t="shared" si="4"/>
        <v>572.1830985915493</v>
      </c>
      <c r="U14" s="3">
        <f t="shared" si="4"/>
        <v>527.6668568168853</v>
      </c>
      <c r="V14" s="3">
        <f t="shared" si="4"/>
        <v>293.3780385582565</v>
      </c>
      <c r="W14" s="3">
        <f t="shared" si="4"/>
        <v>406.39393118396094</v>
      </c>
      <c r="Y14" s="1" t="s">
        <v>12</v>
      </c>
      <c r="Z14" s="3">
        <f t="shared" si="6"/>
        <v>446.2139045669303</v>
      </c>
      <c r="AA14" s="3">
        <f t="shared" si="5"/>
        <v>470.54620290616396</v>
      </c>
      <c r="AB14" s="3">
        <f t="shared" si="5"/>
        <v>448.5085330816996</v>
      </c>
      <c r="AC14" s="3">
        <f t="shared" si="5"/>
        <v>486.58680837503795</v>
      </c>
      <c r="AD14" s="3">
        <f t="shared" si="5"/>
        <v>446.2576456401598</v>
      </c>
      <c r="AE14" s="3">
        <f t="shared" si="5"/>
        <v>487.8552706056389</v>
      </c>
      <c r="AF14" s="3">
        <f t="shared" si="5"/>
        <v>499.35775559614393</v>
      </c>
      <c r="AG14" s="3">
        <f t="shared" si="5"/>
        <v>464.4093313222304</v>
      </c>
      <c r="AH14" s="3">
        <f t="shared" si="5"/>
        <v>409.14627551970096</v>
      </c>
      <c r="AI14" s="3">
        <f t="shared" si="7"/>
        <v>349.8859848711087</v>
      </c>
    </row>
    <row r="15" spans="1:35" ht="13.5">
      <c r="A15" s="1" t="s">
        <v>3</v>
      </c>
      <c r="B15">
        <v>10</v>
      </c>
      <c r="C15">
        <v>13</v>
      </c>
      <c r="D15">
        <v>9</v>
      </c>
      <c r="E15">
        <v>11</v>
      </c>
      <c r="F15">
        <v>30</v>
      </c>
      <c r="G15">
        <v>31</v>
      </c>
      <c r="H15">
        <v>27</v>
      </c>
      <c r="I15">
        <v>37</v>
      </c>
      <c r="J15">
        <v>34</v>
      </c>
      <c r="K15">
        <v>35</v>
      </c>
      <c r="M15" s="1" t="s">
        <v>3</v>
      </c>
      <c r="N15" s="3">
        <f t="shared" si="4"/>
        <v>190.1863826550019</v>
      </c>
      <c r="O15" s="3">
        <f t="shared" si="4"/>
        <v>234.57235654998195</v>
      </c>
      <c r="P15" s="3">
        <f t="shared" si="4"/>
        <v>155.76323987538942</v>
      </c>
      <c r="Q15" s="3">
        <f t="shared" si="4"/>
        <v>182.27009113504556</v>
      </c>
      <c r="R15" s="3">
        <f t="shared" si="4"/>
        <v>477.25103404390705</v>
      </c>
      <c r="S15" s="3">
        <f t="shared" si="4"/>
        <v>474.8047174146118</v>
      </c>
      <c r="T15" s="3">
        <f t="shared" si="4"/>
        <v>396.1267605633803</v>
      </c>
      <c r="U15" s="3">
        <f t="shared" si="4"/>
        <v>527.6668568168853</v>
      </c>
      <c r="V15" s="3">
        <f t="shared" si="4"/>
        <v>474.9930148086058</v>
      </c>
      <c r="W15" s="3">
        <f t="shared" si="4"/>
        <v>474.12625304795455</v>
      </c>
      <c r="Y15" s="1" t="s">
        <v>3</v>
      </c>
      <c r="Z15" s="3">
        <f t="shared" si="6"/>
        <v>212.37936960249192</v>
      </c>
      <c r="AA15" s="3">
        <f t="shared" si="5"/>
        <v>193.50732636012444</v>
      </c>
      <c r="AB15" s="3">
        <f t="shared" si="5"/>
        <v>190.868562520139</v>
      </c>
      <c r="AC15" s="3">
        <f t="shared" si="5"/>
        <v>271.761455018114</v>
      </c>
      <c r="AD15" s="3">
        <f t="shared" si="5"/>
        <v>378.1086141978548</v>
      </c>
      <c r="AE15" s="3">
        <f t="shared" si="5"/>
        <v>449.39417067396636</v>
      </c>
      <c r="AF15" s="3">
        <f t="shared" si="5"/>
        <v>466.19944493162575</v>
      </c>
      <c r="AG15" s="3">
        <f t="shared" si="5"/>
        <v>466.2622107296238</v>
      </c>
      <c r="AH15" s="3">
        <f t="shared" si="5"/>
        <v>492.2620415578153</v>
      </c>
      <c r="AI15" s="3">
        <f t="shared" si="7"/>
        <v>474.55963392828016</v>
      </c>
    </row>
    <row r="16" spans="1:35" ht="13.5">
      <c r="A16" s="1" t="s">
        <v>13</v>
      </c>
      <c r="B16">
        <v>2</v>
      </c>
      <c r="C16">
        <v>0</v>
      </c>
      <c r="D16">
        <v>1</v>
      </c>
      <c r="E16">
        <v>1</v>
      </c>
      <c r="F16">
        <v>2</v>
      </c>
      <c r="G16">
        <v>1</v>
      </c>
      <c r="H16">
        <v>1</v>
      </c>
      <c r="I16">
        <v>1</v>
      </c>
      <c r="J16">
        <v>0</v>
      </c>
      <c r="K16">
        <v>0</v>
      </c>
      <c r="M16" s="1" t="s">
        <v>13</v>
      </c>
      <c r="N16" s="3">
        <f t="shared" si="4"/>
        <v>38.03727653100038</v>
      </c>
      <c r="O16" s="3">
        <f t="shared" si="4"/>
        <v>0</v>
      </c>
      <c r="P16" s="3">
        <f t="shared" si="4"/>
        <v>17.307026652821047</v>
      </c>
      <c r="Q16" s="3">
        <f t="shared" si="4"/>
        <v>16.570008285004143</v>
      </c>
      <c r="R16" s="3">
        <f t="shared" si="4"/>
        <v>31.81673560292714</v>
      </c>
      <c r="S16" s="3">
        <f t="shared" si="4"/>
        <v>15.316281206922957</v>
      </c>
      <c r="T16" s="3">
        <f t="shared" si="4"/>
        <v>14.671361502347418</v>
      </c>
      <c r="U16" s="3">
        <f t="shared" si="4"/>
        <v>14.261266400456359</v>
      </c>
      <c r="V16" s="3">
        <f t="shared" si="4"/>
        <v>0</v>
      </c>
      <c r="W16" s="3">
        <f t="shared" si="4"/>
        <v>0</v>
      </c>
      <c r="Y16" s="1" t="s">
        <v>13</v>
      </c>
      <c r="Z16" s="3">
        <f t="shared" si="6"/>
        <v>19.01863826550019</v>
      </c>
      <c r="AA16" s="3">
        <f t="shared" si="5"/>
        <v>18.448101061273807</v>
      </c>
      <c r="AB16" s="3">
        <f t="shared" si="5"/>
        <v>11.292344979275063</v>
      </c>
      <c r="AC16" s="3">
        <f t="shared" si="5"/>
        <v>21.897923513584107</v>
      </c>
      <c r="AD16" s="3">
        <f t="shared" si="5"/>
        <v>21.234341698284748</v>
      </c>
      <c r="AE16" s="3">
        <f t="shared" si="5"/>
        <v>20.60145943739917</v>
      </c>
      <c r="AF16" s="3">
        <f t="shared" si="5"/>
        <v>14.749636369908911</v>
      </c>
      <c r="AG16" s="3">
        <f t="shared" si="5"/>
        <v>9.644209300934593</v>
      </c>
      <c r="AH16" s="3">
        <f t="shared" si="5"/>
        <v>4.753755466818786</v>
      </c>
      <c r="AI16" s="3">
        <f t="shared" si="7"/>
        <v>0</v>
      </c>
    </row>
    <row r="17" spans="1:35" ht="13.5">
      <c r="A17" s="1" t="s">
        <v>4</v>
      </c>
      <c r="B17" s="2">
        <v>111</v>
      </c>
      <c r="C17" s="2">
        <v>98</v>
      </c>
      <c r="D17" s="2">
        <v>131</v>
      </c>
      <c r="E17" s="2">
        <v>131</v>
      </c>
      <c r="F17" s="2">
        <v>169</v>
      </c>
      <c r="G17" s="2">
        <v>176</v>
      </c>
      <c r="H17" s="2">
        <v>166</v>
      </c>
      <c r="I17" s="2">
        <v>197</v>
      </c>
      <c r="J17" s="2">
        <v>189</v>
      </c>
      <c r="K17" s="2">
        <v>191</v>
      </c>
      <c r="M17" t="s">
        <v>9</v>
      </c>
      <c r="N17" s="3">
        <f t="shared" si="4"/>
        <v>2111.068847470521</v>
      </c>
      <c r="O17" s="3">
        <f t="shared" si="4"/>
        <v>1768.3146878383254</v>
      </c>
      <c r="P17" s="3">
        <f t="shared" si="4"/>
        <v>2267.220491519557</v>
      </c>
      <c r="Q17" s="3">
        <f t="shared" si="4"/>
        <v>2170.6710853355426</v>
      </c>
      <c r="R17" s="3">
        <f t="shared" si="4"/>
        <v>2688.514158447343</v>
      </c>
      <c r="S17" s="3">
        <f t="shared" si="4"/>
        <v>2695.665492418441</v>
      </c>
      <c r="T17" s="3">
        <f t="shared" si="4"/>
        <v>2435.4460093896714</v>
      </c>
      <c r="U17" s="3">
        <f t="shared" si="4"/>
        <v>2809.469480889903</v>
      </c>
      <c r="V17" s="3">
        <f t="shared" si="4"/>
        <v>2640.4023470243087</v>
      </c>
      <c r="W17" s="3">
        <f t="shared" si="4"/>
        <v>2587.3746952045517</v>
      </c>
      <c r="X17" s="3">
        <f>SUM(V17:W17)/2</f>
        <v>2613.88852111443</v>
      </c>
      <c r="Y17" t="s">
        <v>9</v>
      </c>
      <c r="Z17" s="3">
        <f t="shared" si="6"/>
        <v>1939.6917676544233</v>
      </c>
      <c r="AA17" s="3">
        <f t="shared" si="5"/>
        <v>2048.868008942801</v>
      </c>
      <c r="AB17" s="3">
        <f t="shared" si="5"/>
        <v>2068.735421564475</v>
      </c>
      <c r="AC17" s="3">
        <f t="shared" si="5"/>
        <v>2375.4685784341477</v>
      </c>
      <c r="AD17" s="3">
        <f t="shared" si="5"/>
        <v>2518.2835787337754</v>
      </c>
      <c r="AE17" s="3">
        <f t="shared" si="5"/>
        <v>2606.5418867518188</v>
      </c>
      <c r="AF17" s="3">
        <f t="shared" si="5"/>
        <v>2646.8603275660053</v>
      </c>
      <c r="AG17" s="3">
        <f t="shared" si="5"/>
        <v>2628.4392791012942</v>
      </c>
      <c r="AH17" s="3">
        <f t="shared" si="5"/>
        <v>2679.082174372921</v>
      </c>
      <c r="AI17" s="3">
        <f t="shared" si="7"/>
        <v>2613.88852111443</v>
      </c>
    </row>
    <row r="18" spans="2:35" ht="12.75">
      <c r="B18">
        <f>Census_Pop_Ests!B3</f>
        <v>5258</v>
      </c>
      <c r="C18">
        <f>Census_Pop_Ests!C3</f>
        <v>5542</v>
      </c>
      <c r="D18">
        <f>Census_Pop_Ests!D3</f>
        <v>5778</v>
      </c>
      <c r="E18">
        <f>Census_Pop_Ests!E3</f>
        <v>6035</v>
      </c>
      <c r="F18">
        <f>Census_Pop_Ests!F3</f>
        <v>6286</v>
      </c>
      <c r="G18">
        <f>Census_Pop_Ests!G3</f>
        <v>6529</v>
      </c>
      <c r="H18">
        <f>Census_Pop_Ests!H3</f>
        <v>6816</v>
      </c>
      <c r="I18">
        <f>Census_Pop_Ests!I3</f>
        <v>7012</v>
      </c>
      <c r="J18">
        <f>Census_Pop_Ests!J3</f>
        <v>7158</v>
      </c>
      <c r="K18">
        <f>Census_Pop_Ests!K3</f>
        <v>7382</v>
      </c>
      <c r="N18" s="3"/>
      <c r="O18" s="3"/>
      <c r="P18" s="3"/>
      <c r="Q18" s="3"/>
      <c r="R18" s="3"/>
      <c r="S18" s="3"/>
      <c r="T18" s="3"/>
      <c r="U18" s="3"/>
      <c r="V18" s="3"/>
      <c r="W18" s="3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3.5">
      <c r="A19" s="1" t="s">
        <v>6</v>
      </c>
      <c r="M19" t="s">
        <v>7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7</v>
      </c>
      <c r="Z19">
        <v>1990</v>
      </c>
      <c r="AA19">
        <v>1991</v>
      </c>
      <c r="AB19">
        <v>1992</v>
      </c>
      <c r="AC19">
        <v>1993</v>
      </c>
      <c r="AD19">
        <v>1994</v>
      </c>
      <c r="AE19">
        <v>1995</v>
      </c>
      <c r="AF19">
        <v>1996</v>
      </c>
      <c r="AG19">
        <v>1997</v>
      </c>
      <c r="AH19">
        <v>1998</v>
      </c>
      <c r="AI19">
        <v>1999</v>
      </c>
    </row>
    <row r="20" spans="1:35" ht="13.5">
      <c r="A20" s="1" t="s">
        <v>1</v>
      </c>
      <c r="B20">
        <v>7</v>
      </c>
      <c r="C20">
        <v>9</v>
      </c>
      <c r="D20">
        <v>12</v>
      </c>
      <c r="E20">
        <v>13</v>
      </c>
      <c r="F20">
        <v>24</v>
      </c>
      <c r="G20">
        <v>22</v>
      </c>
      <c r="H20">
        <v>21</v>
      </c>
      <c r="I20">
        <v>18</v>
      </c>
      <c r="J20">
        <v>15</v>
      </c>
      <c r="K20">
        <v>17</v>
      </c>
      <c r="M20" s="1" t="s">
        <v>1</v>
      </c>
      <c r="N20" s="3">
        <f aca="true" t="shared" si="8" ref="N20:W26">(B20/B$27)*100000</f>
        <v>123.82805589952238</v>
      </c>
      <c r="O20" s="3">
        <f t="shared" si="8"/>
        <v>150</v>
      </c>
      <c r="P20" s="3">
        <f t="shared" si="8"/>
        <v>190.0839537462379</v>
      </c>
      <c r="Q20" s="3">
        <f t="shared" si="8"/>
        <v>194.5816494536746</v>
      </c>
      <c r="R20" s="3">
        <f t="shared" si="8"/>
        <v>337.6952300548755</v>
      </c>
      <c r="S20" s="3">
        <f t="shared" si="8"/>
        <v>291.08229690394285</v>
      </c>
      <c r="T20" s="3">
        <f t="shared" si="8"/>
        <v>262.7627627627628</v>
      </c>
      <c r="U20" s="3">
        <f t="shared" si="8"/>
        <v>212.38938053097345</v>
      </c>
      <c r="V20" s="3">
        <f t="shared" si="8"/>
        <v>167.22408026755852</v>
      </c>
      <c r="W20" s="3">
        <f t="shared" si="8"/>
        <v>179.04160084254872</v>
      </c>
      <c r="Y20" s="1" t="s">
        <v>1</v>
      </c>
      <c r="Z20" s="3">
        <f>(N20+O20)/2</f>
        <v>136.9140279497612</v>
      </c>
      <c r="AA20" s="3">
        <f aca="true" t="shared" si="9" ref="AA20:AH26">SUM(N20:P20)/3</f>
        <v>154.63733654858677</v>
      </c>
      <c r="AB20" s="3">
        <f t="shared" si="9"/>
        <v>178.22186773330418</v>
      </c>
      <c r="AC20" s="3">
        <f t="shared" si="9"/>
        <v>240.7869444182627</v>
      </c>
      <c r="AD20" s="3">
        <f t="shared" si="9"/>
        <v>274.4530588041643</v>
      </c>
      <c r="AE20" s="3">
        <f t="shared" si="9"/>
        <v>297.18009657386034</v>
      </c>
      <c r="AF20" s="3">
        <f t="shared" si="9"/>
        <v>255.41148006589302</v>
      </c>
      <c r="AG20" s="3">
        <f t="shared" si="9"/>
        <v>214.12540785376493</v>
      </c>
      <c r="AH20" s="3">
        <f t="shared" si="9"/>
        <v>186.21835388036024</v>
      </c>
      <c r="AI20" s="3">
        <f>SUM(V20:W20)/2</f>
        <v>173.13284055505363</v>
      </c>
    </row>
    <row r="21" spans="1:35" ht="13.5">
      <c r="A21" s="1" t="s">
        <v>11</v>
      </c>
      <c r="B21">
        <v>5</v>
      </c>
      <c r="C21">
        <v>7</v>
      </c>
      <c r="D21">
        <v>3</v>
      </c>
      <c r="E21">
        <v>8</v>
      </c>
      <c r="F21">
        <v>1</v>
      </c>
      <c r="G21">
        <v>6</v>
      </c>
      <c r="H21">
        <v>3</v>
      </c>
      <c r="I21">
        <v>3</v>
      </c>
      <c r="J21">
        <v>7</v>
      </c>
      <c r="K21">
        <v>3</v>
      </c>
      <c r="M21" s="1" t="s">
        <v>11</v>
      </c>
      <c r="N21" s="3">
        <f t="shared" si="8"/>
        <v>88.44861135680169</v>
      </c>
      <c r="O21" s="3">
        <f t="shared" si="8"/>
        <v>116.66666666666667</v>
      </c>
      <c r="P21" s="3">
        <f t="shared" si="8"/>
        <v>47.52098843655948</v>
      </c>
      <c r="Q21" s="3">
        <f t="shared" si="8"/>
        <v>119.74255350995361</v>
      </c>
      <c r="R21" s="3">
        <f t="shared" si="8"/>
        <v>14.07063458561981</v>
      </c>
      <c r="S21" s="3">
        <f t="shared" si="8"/>
        <v>79.38608097380259</v>
      </c>
      <c r="T21" s="3">
        <f t="shared" si="8"/>
        <v>37.53753753753754</v>
      </c>
      <c r="U21" s="3">
        <f t="shared" si="8"/>
        <v>35.39823008849557</v>
      </c>
      <c r="V21" s="3">
        <f t="shared" si="8"/>
        <v>78.03790412486065</v>
      </c>
      <c r="W21" s="3">
        <f t="shared" si="8"/>
        <v>31.5955766192733</v>
      </c>
      <c r="Y21" s="1" t="s">
        <v>11</v>
      </c>
      <c r="Z21" s="3">
        <f aca="true" t="shared" si="10" ref="Z21:Z26">(N21+O21)/2</f>
        <v>102.55763901173418</v>
      </c>
      <c r="AA21" s="3">
        <f t="shared" si="9"/>
        <v>84.21208882000928</v>
      </c>
      <c r="AB21" s="3">
        <f t="shared" si="9"/>
        <v>94.6434028710599</v>
      </c>
      <c r="AC21" s="3">
        <f t="shared" si="9"/>
        <v>60.444725510710974</v>
      </c>
      <c r="AD21" s="3">
        <f t="shared" si="9"/>
        <v>71.06642302312534</v>
      </c>
      <c r="AE21" s="3">
        <f t="shared" si="9"/>
        <v>43.66475103231998</v>
      </c>
      <c r="AF21" s="3">
        <f t="shared" si="9"/>
        <v>50.77394953327857</v>
      </c>
      <c r="AG21" s="3">
        <f t="shared" si="9"/>
        <v>50.324557250297914</v>
      </c>
      <c r="AH21" s="3">
        <f t="shared" si="9"/>
        <v>48.3439036108765</v>
      </c>
      <c r="AI21" s="3">
        <f aca="true" t="shared" si="11" ref="AI21:AI26">SUM(V21:W21)/2</f>
        <v>54.816740372066974</v>
      </c>
    </row>
    <row r="22" spans="1:35" ht="13.5">
      <c r="A22" s="1" t="s">
        <v>2</v>
      </c>
      <c r="B22">
        <v>5</v>
      </c>
      <c r="C22">
        <v>7</v>
      </c>
      <c r="D22">
        <v>11</v>
      </c>
      <c r="E22">
        <v>5</v>
      </c>
      <c r="F22">
        <v>15</v>
      </c>
      <c r="G22">
        <v>6</v>
      </c>
      <c r="H22">
        <v>10</v>
      </c>
      <c r="I22">
        <v>13</v>
      </c>
      <c r="J22">
        <v>10</v>
      </c>
      <c r="K22">
        <v>6</v>
      </c>
      <c r="M22" s="1" t="s">
        <v>2</v>
      </c>
      <c r="N22" s="3">
        <f t="shared" si="8"/>
        <v>88.44861135680169</v>
      </c>
      <c r="O22" s="3">
        <f t="shared" si="8"/>
        <v>116.66666666666667</v>
      </c>
      <c r="P22" s="3">
        <f t="shared" si="8"/>
        <v>174.24362426738475</v>
      </c>
      <c r="Q22" s="3">
        <f t="shared" si="8"/>
        <v>74.83909594372099</v>
      </c>
      <c r="R22" s="3">
        <f t="shared" si="8"/>
        <v>211.05951878429718</v>
      </c>
      <c r="S22" s="3">
        <f t="shared" si="8"/>
        <v>79.38608097380259</v>
      </c>
      <c r="T22" s="3">
        <f t="shared" si="8"/>
        <v>125.12512512512512</v>
      </c>
      <c r="U22" s="3">
        <f t="shared" si="8"/>
        <v>153.3923303834808</v>
      </c>
      <c r="V22" s="3">
        <f t="shared" si="8"/>
        <v>111.48272017837235</v>
      </c>
      <c r="W22" s="3">
        <f t="shared" si="8"/>
        <v>63.1911532385466</v>
      </c>
      <c r="Y22" s="1" t="s">
        <v>2</v>
      </c>
      <c r="Z22" s="3">
        <f t="shared" si="10"/>
        <v>102.55763901173418</v>
      </c>
      <c r="AA22" s="3">
        <f t="shared" si="9"/>
        <v>126.45296743028437</v>
      </c>
      <c r="AB22" s="3">
        <f t="shared" si="9"/>
        <v>121.9164622925908</v>
      </c>
      <c r="AC22" s="3">
        <f t="shared" si="9"/>
        <v>153.38074633180096</v>
      </c>
      <c r="AD22" s="3">
        <f t="shared" si="9"/>
        <v>121.76156523394025</v>
      </c>
      <c r="AE22" s="3">
        <f t="shared" si="9"/>
        <v>138.52357496107496</v>
      </c>
      <c r="AF22" s="3">
        <f t="shared" si="9"/>
        <v>119.30117882746951</v>
      </c>
      <c r="AG22" s="3">
        <f t="shared" si="9"/>
        <v>130.0000585623261</v>
      </c>
      <c r="AH22" s="3">
        <f t="shared" si="9"/>
        <v>109.35540126679992</v>
      </c>
      <c r="AI22" s="3">
        <f t="shared" si="11"/>
        <v>87.33693670845948</v>
      </c>
    </row>
    <row r="23" spans="1:35" ht="13.5">
      <c r="A23" s="1" t="s">
        <v>12</v>
      </c>
      <c r="B23">
        <v>1</v>
      </c>
      <c r="C23">
        <v>1</v>
      </c>
      <c r="D23">
        <v>2</v>
      </c>
      <c r="E23">
        <v>3</v>
      </c>
      <c r="F23">
        <v>7</v>
      </c>
      <c r="G23">
        <v>7</v>
      </c>
      <c r="H23">
        <v>3</v>
      </c>
      <c r="I23">
        <v>7</v>
      </c>
      <c r="J23">
        <v>5</v>
      </c>
      <c r="K23">
        <v>4</v>
      </c>
      <c r="M23" s="1" t="s">
        <v>12</v>
      </c>
      <c r="N23" s="3">
        <f t="shared" si="8"/>
        <v>17.68972227136034</v>
      </c>
      <c r="O23" s="3">
        <f t="shared" si="8"/>
        <v>16.666666666666668</v>
      </c>
      <c r="P23" s="3">
        <f t="shared" si="8"/>
        <v>31.68065895770632</v>
      </c>
      <c r="Q23" s="3">
        <f t="shared" si="8"/>
        <v>44.903457566232596</v>
      </c>
      <c r="R23" s="3">
        <f t="shared" si="8"/>
        <v>98.49444209933868</v>
      </c>
      <c r="S23" s="3">
        <f t="shared" si="8"/>
        <v>92.61709446943635</v>
      </c>
      <c r="T23" s="3">
        <f t="shared" si="8"/>
        <v>37.53753753753754</v>
      </c>
      <c r="U23" s="3">
        <f t="shared" si="8"/>
        <v>82.59587020648968</v>
      </c>
      <c r="V23" s="3">
        <f t="shared" si="8"/>
        <v>55.74136008918617</v>
      </c>
      <c r="W23" s="3">
        <f t="shared" si="8"/>
        <v>42.127435492364405</v>
      </c>
      <c r="Y23" s="1" t="s">
        <v>12</v>
      </c>
      <c r="Z23" s="3">
        <f t="shared" si="10"/>
        <v>17.178194469013505</v>
      </c>
      <c r="AA23" s="3">
        <f t="shared" si="9"/>
        <v>22.012349298577778</v>
      </c>
      <c r="AB23" s="3">
        <f t="shared" si="9"/>
        <v>31.083594396868524</v>
      </c>
      <c r="AC23" s="3">
        <f t="shared" si="9"/>
        <v>58.35951954109254</v>
      </c>
      <c r="AD23" s="3">
        <f t="shared" si="9"/>
        <v>78.67166471166921</v>
      </c>
      <c r="AE23" s="3">
        <f t="shared" si="9"/>
        <v>76.21635803543752</v>
      </c>
      <c r="AF23" s="3">
        <f t="shared" si="9"/>
        <v>70.91683407115453</v>
      </c>
      <c r="AG23" s="3">
        <f t="shared" si="9"/>
        <v>58.62492261107113</v>
      </c>
      <c r="AH23" s="3">
        <f t="shared" si="9"/>
        <v>60.15488859601342</v>
      </c>
      <c r="AI23" s="3">
        <f t="shared" si="11"/>
        <v>48.93439779077529</v>
      </c>
    </row>
    <row r="24" spans="1:35" ht="13.5">
      <c r="A24" s="1" t="s">
        <v>3</v>
      </c>
      <c r="B24">
        <v>1</v>
      </c>
      <c r="C24">
        <v>4</v>
      </c>
      <c r="D24">
        <v>3</v>
      </c>
      <c r="E24">
        <v>2</v>
      </c>
      <c r="F24">
        <v>5</v>
      </c>
      <c r="G24">
        <v>6</v>
      </c>
      <c r="H24">
        <v>10</v>
      </c>
      <c r="I24">
        <v>6</v>
      </c>
      <c r="J24">
        <v>13</v>
      </c>
      <c r="K24">
        <v>8</v>
      </c>
      <c r="M24" s="1" t="s">
        <v>3</v>
      </c>
      <c r="N24" s="3">
        <f t="shared" si="8"/>
        <v>17.68972227136034</v>
      </c>
      <c r="O24" s="3">
        <f t="shared" si="8"/>
        <v>66.66666666666667</v>
      </c>
      <c r="P24" s="3">
        <f t="shared" si="8"/>
        <v>47.52098843655948</v>
      </c>
      <c r="Q24" s="3">
        <f t="shared" si="8"/>
        <v>29.935638377488402</v>
      </c>
      <c r="R24" s="3">
        <f t="shared" si="8"/>
        <v>70.35317292809906</v>
      </c>
      <c r="S24" s="3">
        <f t="shared" si="8"/>
        <v>79.38608097380259</v>
      </c>
      <c r="T24" s="3">
        <f t="shared" si="8"/>
        <v>125.12512512512512</v>
      </c>
      <c r="U24" s="3">
        <f t="shared" si="8"/>
        <v>70.79646017699115</v>
      </c>
      <c r="V24" s="3">
        <f t="shared" si="8"/>
        <v>144.92753623188406</v>
      </c>
      <c r="W24" s="3">
        <f t="shared" si="8"/>
        <v>84.25487098472881</v>
      </c>
      <c r="Y24" s="1" t="s">
        <v>3</v>
      </c>
      <c r="Z24" s="3">
        <f t="shared" si="10"/>
        <v>42.178194469013505</v>
      </c>
      <c r="AA24" s="3">
        <f t="shared" si="9"/>
        <v>43.959125791528834</v>
      </c>
      <c r="AB24" s="3">
        <f t="shared" si="9"/>
        <v>48.04109782690485</v>
      </c>
      <c r="AC24" s="3">
        <f t="shared" si="9"/>
        <v>49.26993324738231</v>
      </c>
      <c r="AD24" s="3">
        <f t="shared" si="9"/>
        <v>59.89163075979669</v>
      </c>
      <c r="AE24" s="3">
        <f t="shared" si="9"/>
        <v>91.62145967567558</v>
      </c>
      <c r="AF24" s="3">
        <f t="shared" si="9"/>
        <v>91.76922209197295</v>
      </c>
      <c r="AG24" s="3">
        <f t="shared" si="9"/>
        <v>113.61637384466678</v>
      </c>
      <c r="AH24" s="3">
        <f t="shared" si="9"/>
        <v>99.99295579786802</v>
      </c>
      <c r="AI24" s="3">
        <f t="shared" si="11"/>
        <v>114.59120360830644</v>
      </c>
    </row>
    <row r="25" spans="1:35" ht="13.5">
      <c r="A25" s="1" t="s">
        <v>13</v>
      </c>
      <c r="B25">
        <v>0</v>
      </c>
      <c r="C25">
        <v>0</v>
      </c>
      <c r="D25">
        <v>0</v>
      </c>
      <c r="E25">
        <v>0</v>
      </c>
      <c r="F25">
        <v>1</v>
      </c>
      <c r="G25">
        <v>1</v>
      </c>
      <c r="H25">
        <v>0</v>
      </c>
      <c r="I25">
        <v>0</v>
      </c>
      <c r="J25">
        <v>0</v>
      </c>
      <c r="K25">
        <v>0</v>
      </c>
      <c r="M25" s="1" t="s">
        <v>13</v>
      </c>
      <c r="N25" s="3">
        <f t="shared" si="8"/>
        <v>0</v>
      </c>
      <c r="O25" s="3">
        <f t="shared" si="8"/>
        <v>0</v>
      </c>
      <c r="P25" s="3">
        <f t="shared" si="8"/>
        <v>0</v>
      </c>
      <c r="Q25" s="3">
        <f t="shared" si="8"/>
        <v>0</v>
      </c>
      <c r="R25" s="3">
        <f t="shared" si="8"/>
        <v>14.07063458561981</v>
      </c>
      <c r="S25" s="3">
        <f t="shared" si="8"/>
        <v>13.231013495633764</v>
      </c>
      <c r="T25" s="3">
        <f t="shared" si="8"/>
        <v>0</v>
      </c>
      <c r="U25" s="3">
        <f t="shared" si="8"/>
        <v>0</v>
      </c>
      <c r="V25" s="3">
        <f t="shared" si="8"/>
        <v>0</v>
      </c>
      <c r="W25" s="3">
        <f t="shared" si="8"/>
        <v>0</v>
      </c>
      <c r="Y25" s="1" t="s">
        <v>13</v>
      </c>
      <c r="Z25" s="3">
        <f t="shared" si="10"/>
        <v>0</v>
      </c>
      <c r="AA25" s="3">
        <f t="shared" si="9"/>
        <v>0</v>
      </c>
      <c r="AB25" s="3">
        <f t="shared" si="9"/>
        <v>0</v>
      </c>
      <c r="AC25" s="3">
        <f t="shared" si="9"/>
        <v>4.690211528539937</v>
      </c>
      <c r="AD25" s="3">
        <f t="shared" si="9"/>
        <v>9.100549360417858</v>
      </c>
      <c r="AE25" s="3">
        <f t="shared" si="9"/>
        <v>9.100549360417858</v>
      </c>
      <c r="AF25" s="3">
        <f t="shared" si="9"/>
        <v>4.410337831877921</v>
      </c>
      <c r="AG25" s="3">
        <f t="shared" si="9"/>
        <v>0</v>
      </c>
      <c r="AH25" s="3">
        <f t="shared" si="9"/>
        <v>0</v>
      </c>
      <c r="AI25" s="3">
        <f t="shared" si="11"/>
        <v>0</v>
      </c>
    </row>
    <row r="26" spans="1:35" ht="13.5">
      <c r="A26" s="1" t="s">
        <v>4</v>
      </c>
      <c r="B26">
        <v>19</v>
      </c>
      <c r="C26">
        <v>28</v>
      </c>
      <c r="D26">
        <v>31</v>
      </c>
      <c r="E26">
        <v>31</v>
      </c>
      <c r="F26">
        <v>53</v>
      </c>
      <c r="G26">
        <v>48</v>
      </c>
      <c r="H26">
        <v>47</v>
      </c>
      <c r="I26">
        <v>47</v>
      </c>
      <c r="J26">
        <v>50</v>
      </c>
      <c r="K26">
        <v>38</v>
      </c>
      <c r="M26" t="s">
        <v>10</v>
      </c>
      <c r="N26" s="3">
        <f t="shared" si="8"/>
        <v>336.10472315584644</v>
      </c>
      <c r="O26" s="3">
        <f t="shared" si="8"/>
        <v>466.6666666666667</v>
      </c>
      <c r="P26" s="3">
        <f t="shared" si="8"/>
        <v>491.05021384444797</v>
      </c>
      <c r="Q26" s="3">
        <f t="shared" si="8"/>
        <v>464.0023948510702</v>
      </c>
      <c r="R26" s="3">
        <f t="shared" si="8"/>
        <v>745.74363303785</v>
      </c>
      <c r="S26" s="3">
        <f t="shared" si="8"/>
        <v>635.0886477904207</v>
      </c>
      <c r="T26" s="3">
        <f t="shared" si="8"/>
        <v>588.088088088088</v>
      </c>
      <c r="U26" s="3">
        <f t="shared" si="8"/>
        <v>554.5722713864307</v>
      </c>
      <c r="V26" s="3">
        <f t="shared" si="8"/>
        <v>557.4136008918618</v>
      </c>
      <c r="W26" s="3">
        <f t="shared" si="8"/>
        <v>400.2106371774618</v>
      </c>
      <c r="Y26" t="s">
        <v>10</v>
      </c>
      <c r="Z26" s="3">
        <f t="shared" si="10"/>
        <v>401.38569491125656</v>
      </c>
      <c r="AA26" s="3">
        <f t="shared" si="9"/>
        <v>431.273867888987</v>
      </c>
      <c r="AB26" s="3">
        <f t="shared" si="9"/>
        <v>473.9064251207283</v>
      </c>
      <c r="AC26" s="3">
        <f t="shared" si="9"/>
        <v>566.9320805777894</v>
      </c>
      <c r="AD26" s="3">
        <f t="shared" si="9"/>
        <v>614.9448918931137</v>
      </c>
      <c r="AE26" s="3">
        <f t="shared" si="9"/>
        <v>656.3067896387862</v>
      </c>
      <c r="AF26" s="3">
        <f t="shared" si="9"/>
        <v>592.5830024216465</v>
      </c>
      <c r="AG26" s="3">
        <f t="shared" si="9"/>
        <v>566.6913201221269</v>
      </c>
      <c r="AH26" s="3">
        <f t="shared" si="9"/>
        <v>504.0655031519181</v>
      </c>
      <c r="AI26" s="3">
        <f t="shared" si="11"/>
        <v>478.8121190346618</v>
      </c>
    </row>
    <row r="27" spans="2:35" ht="12.75">
      <c r="B27">
        <f>Census_Pop_Ests!B4</f>
        <v>5653</v>
      </c>
      <c r="C27">
        <f>Census_Pop_Ests!C4</f>
        <v>6000</v>
      </c>
      <c r="D27">
        <f>Census_Pop_Ests!D4</f>
        <v>6313</v>
      </c>
      <c r="E27">
        <f>Census_Pop_Ests!E4</f>
        <v>6681</v>
      </c>
      <c r="F27">
        <f>Census_Pop_Ests!F4</f>
        <v>7107</v>
      </c>
      <c r="G27">
        <f>Census_Pop_Ests!G4</f>
        <v>7558</v>
      </c>
      <c r="H27">
        <f>Census_Pop_Ests!H4</f>
        <v>7992</v>
      </c>
      <c r="I27">
        <f>Census_Pop_Ests!I4</f>
        <v>8475</v>
      </c>
      <c r="J27">
        <f>Census_Pop_Ests!J4</f>
        <v>8970</v>
      </c>
      <c r="K27">
        <f>Census_Pop_Ests!K4</f>
        <v>9495</v>
      </c>
      <c r="N27" s="3"/>
      <c r="O27" s="3"/>
      <c r="P27" s="3"/>
      <c r="Q27" s="3"/>
      <c r="R27" s="3"/>
      <c r="S27" s="3"/>
      <c r="T27" s="3"/>
      <c r="U27" s="3"/>
      <c r="V27" s="3"/>
      <c r="W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3.5">
      <c r="A28" s="1" t="s">
        <v>59</v>
      </c>
      <c r="M28" t="s">
        <v>60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60</v>
      </c>
      <c r="Z28">
        <v>1990</v>
      </c>
      <c r="AA28">
        <v>1991</v>
      </c>
      <c r="AB28">
        <v>1992</v>
      </c>
      <c r="AC28">
        <v>1993</v>
      </c>
      <c r="AD28">
        <v>1994</v>
      </c>
      <c r="AE28">
        <v>1995</v>
      </c>
      <c r="AF28">
        <v>1996</v>
      </c>
      <c r="AG28">
        <v>1997</v>
      </c>
      <c r="AH28">
        <v>1998</v>
      </c>
      <c r="AI28">
        <v>1999</v>
      </c>
    </row>
    <row r="29" spans="1:35" ht="13.5">
      <c r="A29" s="1" t="s">
        <v>1</v>
      </c>
      <c r="B29">
        <v>1</v>
      </c>
      <c r="C29">
        <v>2</v>
      </c>
      <c r="D29">
        <v>0</v>
      </c>
      <c r="E29">
        <v>1</v>
      </c>
      <c r="F29">
        <v>2</v>
      </c>
      <c r="G29">
        <v>4</v>
      </c>
      <c r="H29">
        <v>4</v>
      </c>
      <c r="I29">
        <v>3</v>
      </c>
      <c r="J29">
        <v>0</v>
      </c>
      <c r="K29">
        <v>2</v>
      </c>
      <c r="M29" s="1" t="s">
        <v>1</v>
      </c>
      <c r="N29" s="3">
        <f>(B29/B$36)*100000</f>
        <v>225.22522522522522</v>
      </c>
      <c r="O29" s="3">
        <f aca="true" t="shared" si="12" ref="O29:W35">(C29/C$36)*100000</f>
        <v>429.18454935622316</v>
      </c>
      <c r="P29" s="3">
        <f t="shared" si="12"/>
        <v>0</v>
      </c>
      <c r="Q29" s="3">
        <f t="shared" si="12"/>
        <v>204.4989775051125</v>
      </c>
      <c r="R29" s="3">
        <f t="shared" si="12"/>
        <v>401.6064257028112</v>
      </c>
      <c r="S29" s="3">
        <f t="shared" si="12"/>
        <v>785.8546168958742</v>
      </c>
      <c r="T29" s="3">
        <f t="shared" si="12"/>
        <v>769.2307692307693</v>
      </c>
      <c r="U29" s="3">
        <f t="shared" si="12"/>
        <v>562.8517823639775</v>
      </c>
      <c r="V29" s="3">
        <f t="shared" si="12"/>
        <v>0</v>
      </c>
      <c r="W29" s="3">
        <f t="shared" si="12"/>
        <v>360.36036036036035</v>
      </c>
      <c r="Y29" s="1" t="s">
        <v>1</v>
      </c>
      <c r="Z29" s="3">
        <f>(N29+O29)/2</f>
        <v>327.2048872907242</v>
      </c>
      <c r="AA29" s="3">
        <f aca="true" t="shared" si="13" ref="AA29:AH35">SUM(N29:P29)/3</f>
        <v>218.13659152714945</v>
      </c>
      <c r="AB29" s="3">
        <f t="shared" si="13"/>
        <v>211.22784228711188</v>
      </c>
      <c r="AC29" s="3">
        <f t="shared" si="13"/>
        <v>202.03513440264123</v>
      </c>
      <c r="AD29" s="3">
        <f t="shared" si="13"/>
        <v>463.9866733679326</v>
      </c>
      <c r="AE29" s="3">
        <f t="shared" si="13"/>
        <v>652.2306039431516</v>
      </c>
      <c r="AF29" s="3">
        <f t="shared" si="13"/>
        <v>705.9790561635403</v>
      </c>
      <c r="AG29" s="3">
        <f t="shared" si="13"/>
        <v>444.0275171982489</v>
      </c>
      <c r="AH29" s="3">
        <f t="shared" si="13"/>
        <v>307.7373809081126</v>
      </c>
      <c r="AI29" s="3">
        <f>SUM(V29:W29)/2</f>
        <v>180.18018018018017</v>
      </c>
    </row>
    <row r="30" spans="1:35" ht="13.5">
      <c r="A30" s="1" t="s">
        <v>11</v>
      </c>
      <c r="B30">
        <v>1</v>
      </c>
      <c r="C30">
        <v>0</v>
      </c>
      <c r="D30">
        <v>0</v>
      </c>
      <c r="E30">
        <v>0</v>
      </c>
      <c r="F30">
        <v>2</v>
      </c>
      <c r="G30">
        <v>0</v>
      </c>
      <c r="H30">
        <v>1</v>
      </c>
      <c r="I30">
        <v>0</v>
      </c>
      <c r="J30">
        <v>1</v>
      </c>
      <c r="K30">
        <v>0</v>
      </c>
      <c r="M30" s="1" t="s">
        <v>11</v>
      </c>
      <c r="N30" s="3">
        <f aca="true" t="shared" si="14" ref="N30:N35">(B30/B$36)*100000</f>
        <v>225.22522522522522</v>
      </c>
      <c r="O30" s="3">
        <f t="shared" si="12"/>
        <v>0</v>
      </c>
      <c r="P30" s="3">
        <f t="shared" si="12"/>
        <v>0</v>
      </c>
      <c r="Q30" s="3">
        <f t="shared" si="12"/>
        <v>0</v>
      </c>
      <c r="R30" s="3">
        <f t="shared" si="12"/>
        <v>401.6064257028112</v>
      </c>
      <c r="S30" s="3">
        <f t="shared" si="12"/>
        <v>0</v>
      </c>
      <c r="T30" s="3">
        <f t="shared" si="12"/>
        <v>192.30769230769232</v>
      </c>
      <c r="U30" s="3">
        <f t="shared" si="12"/>
        <v>0</v>
      </c>
      <c r="V30" s="3">
        <f t="shared" si="12"/>
        <v>189.75332068311195</v>
      </c>
      <c r="W30" s="3">
        <f t="shared" si="12"/>
        <v>0</v>
      </c>
      <c r="Y30" s="1" t="s">
        <v>11</v>
      </c>
      <c r="Z30" s="3">
        <f aca="true" t="shared" si="15" ref="Z30:Z35">(N30+O30)/2</f>
        <v>112.61261261261261</v>
      </c>
      <c r="AA30" s="3">
        <f t="shared" si="13"/>
        <v>75.07507507507508</v>
      </c>
      <c r="AB30" s="3">
        <f t="shared" si="13"/>
        <v>0</v>
      </c>
      <c r="AC30" s="3">
        <f t="shared" si="13"/>
        <v>133.86880856760374</v>
      </c>
      <c r="AD30" s="3">
        <f t="shared" si="13"/>
        <v>133.86880856760374</v>
      </c>
      <c r="AE30" s="3">
        <f t="shared" si="13"/>
        <v>197.97137267016782</v>
      </c>
      <c r="AF30" s="3">
        <f t="shared" si="13"/>
        <v>64.1025641025641</v>
      </c>
      <c r="AG30" s="3">
        <f t="shared" si="13"/>
        <v>127.35367099693475</v>
      </c>
      <c r="AH30" s="3">
        <f t="shared" si="13"/>
        <v>63.25110689437065</v>
      </c>
      <c r="AI30" s="3">
        <f aca="true" t="shared" si="16" ref="AI30:AI35">SUM(V30:W30)/2</f>
        <v>94.87666034155598</v>
      </c>
    </row>
    <row r="31" spans="1:35" ht="13.5">
      <c r="A31" s="1" t="s">
        <v>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M31" s="1" t="s">
        <v>2</v>
      </c>
      <c r="N31" s="3">
        <f t="shared" si="14"/>
        <v>0</v>
      </c>
      <c r="O31" s="3">
        <f t="shared" si="12"/>
        <v>0</v>
      </c>
      <c r="P31" s="3">
        <f t="shared" si="12"/>
        <v>0</v>
      </c>
      <c r="Q31" s="3">
        <f t="shared" si="12"/>
        <v>0</v>
      </c>
      <c r="R31" s="3">
        <f t="shared" si="12"/>
        <v>0</v>
      </c>
      <c r="S31" s="3">
        <f t="shared" si="12"/>
        <v>0</v>
      </c>
      <c r="T31" s="3">
        <f t="shared" si="12"/>
        <v>0</v>
      </c>
      <c r="U31" s="3">
        <f t="shared" si="12"/>
        <v>0</v>
      </c>
      <c r="V31" s="3">
        <f t="shared" si="12"/>
        <v>0</v>
      </c>
      <c r="W31" s="3">
        <f t="shared" si="12"/>
        <v>0</v>
      </c>
      <c r="Y31" s="1" t="s">
        <v>2</v>
      </c>
      <c r="Z31" s="3">
        <f t="shared" si="15"/>
        <v>0</v>
      </c>
      <c r="AA31" s="3">
        <f t="shared" si="13"/>
        <v>0</v>
      </c>
      <c r="AB31" s="3">
        <f t="shared" si="13"/>
        <v>0</v>
      </c>
      <c r="AC31" s="3">
        <f t="shared" si="13"/>
        <v>0</v>
      </c>
      <c r="AD31" s="3">
        <f t="shared" si="13"/>
        <v>0</v>
      </c>
      <c r="AE31" s="3">
        <f t="shared" si="13"/>
        <v>0</v>
      </c>
      <c r="AF31" s="3">
        <f t="shared" si="13"/>
        <v>0</v>
      </c>
      <c r="AG31" s="3">
        <f t="shared" si="13"/>
        <v>0</v>
      </c>
      <c r="AH31" s="3">
        <f t="shared" si="13"/>
        <v>0</v>
      </c>
      <c r="AI31" s="3">
        <f t="shared" si="16"/>
        <v>0</v>
      </c>
    </row>
    <row r="32" spans="1:35" ht="13.5">
      <c r="A32" s="1" t="s">
        <v>12</v>
      </c>
      <c r="B32">
        <v>2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1</v>
      </c>
      <c r="J32">
        <v>0</v>
      </c>
      <c r="K32">
        <v>0</v>
      </c>
      <c r="M32" s="1" t="s">
        <v>12</v>
      </c>
      <c r="N32" s="3">
        <f t="shared" si="14"/>
        <v>450.45045045045043</v>
      </c>
      <c r="O32" s="3">
        <f t="shared" si="12"/>
        <v>0</v>
      </c>
      <c r="P32" s="3">
        <f t="shared" si="12"/>
        <v>0</v>
      </c>
      <c r="Q32" s="3">
        <f t="shared" si="12"/>
        <v>0</v>
      </c>
      <c r="R32" s="3">
        <f t="shared" si="12"/>
        <v>200.8032128514056</v>
      </c>
      <c r="S32" s="3">
        <f t="shared" si="12"/>
        <v>0</v>
      </c>
      <c r="T32" s="3">
        <f t="shared" si="12"/>
        <v>0</v>
      </c>
      <c r="U32" s="3">
        <f t="shared" si="12"/>
        <v>187.6172607879925</v>
      </c>
      <c r="V32" s="3">
        <f t="shared" si="12"/>
        <v>0</v>
      </c>
      <c r="W32" s="3">
        <f t="shared" si="12"/>
        <v>0</v>
      </c>
      <c r="Y32" s="1" t="s">
        <v>12</v>
      </c>
      <c r="Z32" s="3">
        <f t="shared" si="15"/>
        <v>225.22522522522522</v>
      </c>
      <c r="AA32" s="3">
        <f t="shared" si="13"/>
        <v>150.15015015015015</v>
      </c>
      <c r="AB32" s="3">
        <f t="shared" si="13"/>
        <v>0</v>
      </c>
      <c r="AC32" s="3">
        <f t="shared" si="13"/>
        <v>66.93440428380187</v>
      </c>
      <c r="AD32" s="3">
        <f t="shared" si="13"/>
        <v>66.93440428380187</v>
      </c>
      <c r="AE32" s="3">
        <f t="shared" si="13"/>
        <v>66.93440428380187</v>
      </c>
      <c r="AF32" s="3">
        <f t="shared" si="13"/>
        <v>62.539086929330836</v>
      </c>
      <c r="AG32" s="3">
        <f t="shared" si="13"/>
        <v>62.539086929330836</v>
      </c>
      <c r="AH32" s="3">
        <f t="shared" si="13"/>
        <v>62.539086929330836</v>
      </c>
      <c r="AI32" s="3">
        <f t="shared" si="16"/>
        <v>0</v>
      </c>
    </row>
    <row r="33" spans="1:35" ht="13.5">
      <c r="A33" s="1" t="s">
        <v>3</v>
      </c>
      <c r="B33">
        <v>0</v>
      </c>
      <c r="C33">
        <v>0</v>
      </c>
      <c r="D33">
        <v>0</v>
      </c>
      <c r="E33">
        <v>1</v>
      </c>
      <c r="F33">
        <v>1</v>
      </c>
      <c r="G33">
        <v>1</v>
      </c>
      <c r="H33">
        <v>0</v>
      </c>
      <c r="I33">
        <v>2</v>
      </c>
      <c r="J33">
        <v>0</v>
      </c>
      <c r="K33">
        <v>3</v>
      </c>
      <c r="M33" s="1" t="s">
        <v>3</v>
      </c>
      <c r="N33" s="3">
        <f t="shared" si="14"/>
        <v>0</v>
      </c>
      <c r="O33" s="3">
        <f t="shared" si="12"/>
        <v>0</v>
      </c>
      <c r="P33" s="3">
        <f t="shared" si="12"/>
        <v>0</v>
      </c>
      <c r="Q33" s="3">
        <f t="shared" si="12"/>
        <v>204.4989775051125</v>
      </c>
      <c r="R33" s="3">
        <f t="shared" si="12"/>
        <v>200.8032128514056</v>
      </c>
      <c r="S33" s="3">
        <f t="shared" si="12"/>
        <v>196.46365422396855</v>
      </c>
      <c r="T33" s="3">
        <f t="shared" si="12"/>
        <v>0</v>
      </c>
      <c r="U33" s="3">
        <f t="shared" si="12"/>
        <v>375.234521575985</v>
      </c>
      <c r="V33" s="3">
        <f t="shared" si="12"/>
        <v>0</v>
      </c>
      <c r="W33" s="3">
        <f t="shared" si="12"/>
        <v>540.5405405405405</v>
      </c>
      <c r="Y33" s="1" t="s">
        <v>3</v>
      </c>
      <c r="Z33" s="3">
        <f t="shared" si="15"/>
        <v>0</v>
      </c>
      <c r="AA33" s="3">
        <f t="shared" si="13"/>
        <v>0</v>
      </c>
      <c r="AB33" s="3">
        <f t="shared" si="13"/>
        <v>68.1663258350375</v>
      </c>
      <c r="AC33" s="3">
        <f t="shared" si="13"/>
        <v>135.10073011883935</v>
      </c>
      <c r="AD33" s="3">
        <f t="shared" si="13"/>
        <v>200.5886148601622</v>
      </c>
      <c r="AE33" s="3">
        <f t="shared" si="13"/>
        <v>132.4222890251247</v>
      </c>
      <c r="AF33" s="3">
        <f t="shared" si="13"/>
        <v>190.56605859998453</v>
      </c>
      <c r="AG33" s="3">
        <f t="shared" si="13"/>
        <v>125.07817385866167</v>
      </c>
      <c r="AH33" s="3">
        <f t="shared" si="13"/>
        <v>305.25835403884184</v>
      </c>
      <c r="AI33" s="3">
        <f t="shared" si="16"/>
        <v>270.27027027027026</v>
      </c>
    </row>
    <row r="34" spans="1:35" ht="13.5">
      <c r="A34" s="1" t="s">
        <v>13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 s="1" t="s">
        <v>13</v>
      </c>
      <c r="N34" s="3">
        <f t="shared" si="14"/>
        <v>0</v>
      </c>
      <c r="O34" s="3">
        <f t="shared" si="12"/>
        <v>0</v>
      </c>
      <c r="P34" s="3">
        <f t="shared" si="12"/>
        <v>0</v>
      </c>
      <c r="Q34" s="3">
        <f t="shared" si="12"/>
        <v>0</v>
      </c>
      <c r="R34" s="3">
        <f t="shared" si="12"/>
        <v>0</v>
      </c>
      <c r="S34" s="3">
        <f t="shared" si="12"/>
        <v>0</v>
      </c>
      <c r="T34" s="3">
        <f t="shared" si="12"/>
        <v>0</v>
      </c>
      <c r="U34" s="3">
        <f t="shared" si="12"/>
        <v>0</v>
      </c>
      <c r="V34" s="3">
        <f t="shared" si="12"/>
        <v>0</v>
      </c>
      <c r="W34" s="3">
        <f t="shared" si="12"/>
        <v>0</v>
      </c>
      <c r="Y34" s="1" t="s">
        <v>13</v>
      </c>
      <c r="Z34" s="3">
        <f t="shared" si="15"/>
        <v>0</v>
      </c>
      <c r="AA34" s="3">
        <f t="shared" si="13"/>
        <v>0</v>
      </c>
      <c r="AB34" s="3">
        <f t="shared" si="13"/>
        <v>0</v>
      </c>
      <c r="AC34" s="3">
        <f t="shared" si="13"/>
        <v>0</v>
      </c>
      <c r="AD34" s="3">
        <f t="shared" si="13"/>
        <v>0</v>
      </c>
      <c r="AE34" s="3">
        <f t="shared" si="13"/>
        <v>0</v>
      </c>
      <c r="AF34" s="3">
        <f t="shared" si="13"/>
        <v>0</v>
      </c>
      <c r="AG34" s="3">
        <f t="shared" si="13"/>
        <v>0</v>
      </c>
      <c r="AH34" s="3">
        <f t="shared" si="13"/>
        <v>0</v>
      </c>
      <c r="AI34" s="3">
        <f t="shared" si="16"/>
        <v>0</v>
      </c>
    </row>
    <row r="35" spans="1:35" ht="13.5">
      <c r="A35" s="1" t="s">
        <v>4</v>
      </c>
      <c r="B35">
        <v>4</v>
      </c>
      <c r="C35">
        <v>2</v>
      </c>
      <c r="D35">
        <v>0</v>
      </c>
      <c r="E35">
        <v>2</v>
      </c>
      <c r="F35">
        <v>6</v>
      </c>
      <c r="G35">
        <v>5</v>
      </c>
      <c r="H35">
        <v>5</v>
      </c>
      <c r="I35">
        <v>6</v>
      </c>
      <c r="J35">
        <v>1</v>
      </c>
      <c r="K35">
        <v>5</v>
      </c>
      <c r="M35" t="s">
        <v>61</v>
      </c>
      <c r="N35" s="3">
        <f t="shared" si="14"/>
        <v>900.9009009009009</v>
      </c>
      <c r="O35" s="3">
        <f t="shared" si="12"/>
        <v>429.18454935622316</v>
      </c>
      <c r="P35" s="3">
        <f t="shared" si="12"/>
        <v>0</v>
      </c>
      <c r="Q35" s="3">
        <f t="shared" si="12"/>
        <v>408.997955010225</v>
      </c>
      <c r="R35" s="3">
        <f t="shared" si="12"/>
        <v>1204.8192771084339</v>
      </c>
      <c r="S35" s="3">
        <f t="shared" si="12"/>
        <v>982.3182711198428</v>
      </c>
      <c r="T35" s="3">
        <f t="shared" si="12"/>
        <v>961.5384615384615</v>
      </c>
      <c r="U35" s="3">
        <f t="shared" si="12"/>
        <v>1125.703564727955</v>
      </c>
      <c r="V35" s="3">
        <f t="shared" si="12"/>
        <v>189.75332068311195</v>
      </c>
      <c r="W35" s="3">
        <f t="shared" si="12"/>
        <v>900.9009009009009</v>
      </c>
      <c r="Y35" t="s">
        <v>61</v>
      </c>
      <c r="Z35" s="3">
        <f t="shared" si="15"/>
        <v>665.042725128562</v>
      </c>
      <c r="AA35" s="3">
        <f t="shared" si="13"/>
        <v>443.36181675237464</v>
      </c>
      <c r="AB35" s="3">
        <f t="shared" si="13"/>
        <v>279.3941681221494</v>
      </c>
      <c r="AC35" s="3">
        <f t="shared" si="13"/>
        <v>537.9390773728863</v>
      </c>
      <c r="AD35" s="3">
        <f t="shared" si="13"/>
        <v>865.3785010795006</v>
      </c>
      <c r="AE35" s="3">
        <f t="shared" si="13"/>
        <v>1049.558669922246</v>
      </c>
      <c r="AF35" s="3">
        <f t="shared" si="13"/>
        <v>1023.1867657954198</v>
      </c>
      <c r="AG35" s="3">
        <f t="shared" si="13"/>
        <v>758.9984489831762</v>
      </c>
      <c r="AH35" s="3">
        <f t="shared" si="13"/>
        <v>738.7859287706559</v>
      </c>
      <c r="AI35" s="3">
        <f t="shared" si="16"/>
        <v>545.3271107920064</v>
      </c>
    </row>
    <row r="36" spans="2:35" ht="12.75">
      <c r="B36">
        <f>Census_Pop_Ests!B7</f>
        <v>444</v>
      </c>
      <c r="C36">
        <f>Census_Pop_Ests!C7</f>
        <v>466</v>
      </c>
      <c r="D36">
        <f>Census_Pop_Ests!D7</f>
        <v>473</v>
      </c>
      <c r="E36">
        <f>Census_Pop_Ests!E7</f>
        <v>489</v>
      </c>
      <c r="F36">
        <f>Census_Pop_Ests!F7</f>
        <v>498</v>
      </c>
      <c r="G36">
        <f>Census_Pop_Ests!G7</f>
        <v>509</v>
      </c>
      <c r="H36">
        <f>Census_Pop_Ests!H7</f>
        <v>520</v>
      </c>
      <c r="I36">
        <f>Census_Pop_Ests!I7</f>
        <v>533</v>
      </c>
      <c r="J36">
        <f>Census_Pop_Ests!J7</f>
        <v>527</v>
      </c>
      <c r="K36">
        <f>Census_Pop_Ests!K7</f>
        <v>555</v>
      </c>
      <c r="N36" s="3"/>
      <c r="O36" s="3"/>
      <c r="P36" s="3"/>
      <c r="Q36" s="3"/>
      <c r="R36" s="3"/>
      <c r="S36" s="3"/>
      <c r="T36" s="3"/>
      <c r="U36" s="3"/>
      <c r="V36" s="3"/>
      <c r="W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3.5">
      <c r="A37" s="1" t="s">
        <v>62</v>
      </c>
      <c r="M37" t="s">
        <v>57</v>
      </c>
      <c r="N37">
        <v>1990</v>
      </c>
      <c r="O37">
        <v>1991</v>
      </c>
      <c r="P37">
        <v>1992</v>
      </c>
      <c r="Q37">
        <v>1993</v>
      </c>
      <c r="R37">
        <v>1994</v>
      </c>
      <c r="S37">
        <v>1995</v>
      </c>
      <c r="T37">
        <v>1996</v>
      </c>
      <c r="U37">
        <v>1997</v>
      </c>
      <c r="V37">
        <v>1998</v>
      </c>
      <c r="W37">
        <v>1999</v>
      </c>
      <c r="Y37" t="s">
        <v>57</v>
      </c>
      <c r="Z37">
        <v>1990</v>
      </c>
      <c r="AA37">
        <v>1991</v>
      </c>
      <c r="AB37">
        <v>1992</v>
      </c>
      <c r="AC37">
        <v>1993</v>
      </c>
      <c r="AD37">
        <v>1994</v>
      </c>
      <c r="AE37">
        <v>1995</v>
      </c>
      <c r="AF37">
        <v>1996</v>
      </c>
      <c r="AG37">
        <v>1997</v>
      </c>
      <c r="AH37">
        <v>1998</v>
      </c>
      <c r="AI37">
        <v>1999</v>
      </c>
    </row>
    <row r="38" spans="1:35" ht="13.5">
      <c r="A38" s="1" t="s">
        <v>1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M38" s="1" t="s">
        <v>1</v>
      </c>
      <c r="N38" s="3">
        <f>(B38/B$45)*100000</f>
        <v>0</v>
      </c>
      <c r="O38" s="3">
        <f aca="true" t="shared" si="17" ref="O38:W44">(C38/C$45)*100000</f>
        <v>0</v>
      </c>
      <c r="P38" s="3">
        <f t="shared" si="17"/>
        <v>0</v>
      </c>
      <c r="Q38" s="3">
        <f t="shared" si="17"/>
        <v>0</v>
      </c>
      <c r="R38" s="3">
        <f t="shared" si="17"/>
        <v>116.27906976744185</v>
      </c>
      <c r="S38" s="3">
        <f t="shared" si="17"/>
        <v>0</v>
      </c>
      <c r="T38" s="3">
        <f t="shared" si="17"/>
        <v>0</v>
      </c>
      <c r="U38" s="3">
        <f t="shared" si="17"/>
        <v>0</v>
      </c>
      <c r="V38" s="3">
        <f t="shared" si="17"/>
        <v>0</v>
      </c>
      <c r="W38" s="3">
        <f t="shared" si="17"/>
        <v>0</v>
      </c>
      <c r="Y38" s="1" t="s">
        <v>1</v>
      </c>
      <c r="Z38" s="3">
        <f>(N38+O38)/2</f>
        <v>0</v>
      </c>
      <c r="AA38" s="3">
        <f aca="true" t="shared" si="18" ref="AA38:AH44">SUM(N38:P38)/3</f>
        <v>0</v>
      </c>
      <c r="AB38" s="3">
        <f t="shared" si="18"/>
        <v>0</v>
      </c>
      <c r="AC38" s="3">
        <f t="shared" si="18"/>
        <v>38.75968992248062</v>
      </c>
      <c r="AD38" s="3">
        <f t="shared" si="18"/>
        <v>38.75968992248062</v>
      </c>
      <c r="AE38" s="3">
        <f t="shared" si="18"/>
        <v>38.75968992248062</v>
      </c>
      <c r="AF38" s="3">
        <f t="shared" si="18"/>
        <v>0</v>
      </c>
      <c r="AG38" s="3">
        <f t="shared" si="18"/>
        <v>0</v>
      </c>
      <c r="AH38" s="3">
        <f t="shared" si="18"/>
        <v>0</v>
      </c>
      <c r="AI38" s="3">
        <f>SUM(V38:W38)/2</f>
        <v>0</v>
      </c>
    </row>
    <row r="39" spans="1:35" ht="13.5">
      <c r="A39" s="1" t="s">
        <v>11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M39" s="1" t="s">
        <v>11</v>
      </c>
      <c r="N39" s="3">
        <f aca="true" t="shared" si="19" ref="N39:N44">(B39/B$45)*100000</f>
        <v>0</v>
      </c>
      <c r="O39" s="3">
        <f t="shared" si="17"/>
        <v>0</v>
      </c>
      <c r="P39" s="3">
        <f t="shared" si="17"/>
        <v>0</v>
      </c>
      <c r="Q39" s="3">
        <f t="shared" si="17"/>
        <v>0</v>
      </c>
      <c r="R39" s="3">
        <f t="shared" si="17"/>
        <v>0</v>
      </c>
      <c r="S39" s="3">
        <f t="shared" si="17"/>
        <v>0</v>
      </c>
      <c r="T39" s="3">
        <f t="shared" si="17"/>
        <v>0</v>
      </c>
      <c r="U39" s="3">
        <f t="shared" si="17"/>
        <v>0</v>
      </c>
      <c r="V39" s="3">
        <f t="shared" si="17"/>
        <v>0</v>
      </c>
      <c r="W39" s="3">
        <f t="shared" si="17"/>
        <v>90.17132551848512</v>
      </c>
      <c r="Y39" s="1" t="s">
        <v>11</v>
      </c>
      <c r="Z39" s="3">
        <f aca="true" t="shared" si="20" ref="Z39:Z44">(N39+O39)/2</f>
        <v>0</v>
      </c>
      <c r="AA39" s="3">
        <f t="shared" si="18"/>
        <v>0</v>
      </c>
      <c r="AB39" s="3">
        <f t="shared" si="18"/>
        <v>0</v>
      </c>
      <c r="AC39" s="3">
        <f t="shared" si="18"/>
        <v>0</v>
      </c>
      <c r="AD39" s="3">
        <f t="shared" si="18"/>
        <v>0</v>
      </c>
      <c r="AE39" s="3">
        <f t="shared" si="18"/>
        <v>0</v>
      </c>
      <c r="AF39" s="3">
        <f t="shared" si="18"/>
        <v>0</v>
      </c>
      <c r="AG39" s="3">
        <f t="shared" si="18"/>
        <v>0</v>
      </c>
      <c r="AH39" s="3">
        <f t="shared" si="18"/>
        <v>30.057108506161708</v>
      </c>
      <c r="AI39" s="3">
        <f aca="true" t="shared" si="21" ref="AI39:AI44">SUM(V39:W39)/2</f>
        <v>45.08566275924256</v>
      </c>
    </row>
    <row r="40" spans="1:35" ht="13.5">
      <c r="A40" s="1" t="s">
        <v>2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M40" s="1" t="s">
        <v>2</v>
      </c>
      <c r="N40" s="3">
        <f t="shared" si="19"/>
        <v>0</v>
      </c>
      <c r="O40" s="3">
        <f t="shared" si="17"/>
        <v>140.0560224089636</v>
      </c>
      <c r="P40" s="3">
        <f t="shared" si="17"/>
        <v>0</v>
      </c>
      <c r="Q40" s="3">
        <f t="shared" si="17"/>
        <v>0</v>
      </c>
      <c r="R40" s="3">
        <f t="shared" si="17"/>
        <v>0</v>
      </c>
      <c r="S40" s="3">
        <f t="shared" si="17"/>
        <v>0</v>
      </c>
      <c r="T40" s="3">
        <f t="shared" si="17"/>
        <v>0</v>
      </c>
      <c r="U40" s="3">
        <f t="shared" si="17"/>
        <v>0</v>
      </c>
      <c r="V40" s="3">
        <f t="shared" si="17"/>
        <v>0</v>
      </c>
      <c r="W40" s="3">
        <f t="shared" si="17"/>
        <v>0</v>
      </c>
      <c r="Y40" s="1" t="s">
        <v>2</v>
      </c>
      <c r="Z40" s="3">
        <f t="shared" si="20"/>
        <v>70.0280112044818</v>
      </c>
      <c r="AA40" s="3">
        <f t="shared" si="18"/>
        <v>46.68534080298787</v>
      </c>
      <c r="AB40" s="3">
        <f t="shared" si="18"/>
        <v>46.68534080298787</v>
      </c>
      <c r="AC40" s="3">
        <f t="shared" si="18"/>
        <v>0</v>
      </c>
      <c r="AD40" s="3">
        <f t="shared" si="18"/>
        <v>0</v>
      </c>
      <c r="AE40" s="3">
        <f t="shared" si="18"/>
        <v>0</v>
      </c>
      <c r="AF40" s="3">
        <f t="shared" si="18"/>
        <v>0</v>
      </c>
      <c r="AG40" s="3">
        <f t="shared" si="18"/>
        <v>0</v>
      </c>
      <c r="AH40" s="3">
        <f t="shared" si="18"/>
        <v>0</v>
      </c>
      <c r="AI40" s="3">
        <f t="shared" si="21"/>
        <v>0</v>
      </c>
    </row>
    <row r="41" spans="1:35" ht="13.5">
      <c r="A41" s="1" t="s">
        <v>12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M41" s="1" t="s">
        <v>12</v>
      </c>
      <c r="N41" s="3">
        <f t="shared" si="19"/>
        <v>0</v>
      </c>
      <c r="O41" s="3">
        <f t="shared" si="17"/>
        <v>0</v>
      </c>
      <c r="P41" s="3">
        <f t="shared" si="17"/>
        <v>0</v>
      </c>
      <c r="Q41" s="3">
        <f t="shared" si="17"/>
        <v>0</v>
      </c>
      <c r="R41" s="3">
        <f t="shared" si="17"/>
        <v>0</v>
      </c>
      <c r="S41" s="3">
        <f t="shared" si="17"/>
        <v>0</v>
      </c>
      <c r="T41" s="3">
        <f t="shared" si="17"/>
        <v>0</v>
      </c>
      <c r="U41" s="3">
        <f t="shared" si="17"/>
        <v>0</v>
      </c>
      <c r="V41" s="3">
        <f t="shared" si="17"/>
        <v>0</v>
      </c>
      <c r="W41" s="3">
        <f t="shared" si="17"/>
        <v>0</v>
      </c>
      <c r="Y41" s="1" t="s">
        <v>12</v>
      </c>
      <c r="Z41" s="3">
        <f t="shared" si="20"/>
        <v>0</v>
      </c>
      <c r="AA41" s="3">
        <f t="shared" si="18"/>
        <v>0</v>
      </c>
      <c r="AB41" s="3">
        <f t="shared" si="18"/>
        <v>0</v>
      </c>
      <c r="AC41" s="3">
        <f t="shared" si="18"/>
        <v>0</v>
      </c>
      <c r="AD41" s="3">
        <f t="shared" si="18"/>
        <v>0</v>
      </c>
      <c r="AE41" s="3">
        <f t="shared" si="18"/>
        <v>0</v>
      </c>
      <c r="AF41" s="3">
        <f t="shared" si="18"/>
        <v>0</v>
      </c>
      <c r="AG41" s="3">
        <f t="shared" si="18"/>
        <v>0</v>
      </c>
      <c r="AH41" s="3">
        <f t="shared" si="18"/>
        <v>0</v>
      </c>
      <c r="AI41" s="3">
        <f t="shared" si="21"/>
        <v>0</v>
      </c>
    </row>
    <row r="42" spans="1:35" ht="13.5">
      <c r="A42" s="1" t="s">
        <v>3</v>
      </c>
      <c r="B42">
        <v>0</v>
      </c>
      <c r="C42">
        <v>0</v>
      </c>
      <c r="D42">
        <v>0</v>
      </c>
      <c r="E42">
        <v>0</v>
      </c>
      <c r="F42">
        <v>2</v>
      </c>
      <c r="G42">
        <v>0</v>
      </c>
      <c r="H42">
        <v>0</v>
      </c>
      <c r="I42">
        <v>0</v>
      </c>
      <c r="J42">
        <v>0</v>
      </c>
      <c r="K42">
        <v>0</v>
      </c>
      <c r="M42" s="1" t="s">
        <v>3</v>
      </c>
      <c r="N42" s="3">
        <f t="shared" si="19"/>
        <v>0</v>
      </c>
      <c r="O42" s="3">
        <f t="shared" si="17"/>
        <v>0</v>
      </c>
      <c r="P42" s="3">
        <f t="shared" si="17"/>
        <v>0</v>
      </c>
      <c r="Q42" s="3">
        <f t="shared" si="17"/>
        <v>0</v>
      </c>
      <c r="R42" s="3">
        <f t="shared" si="17"/>
        <v>232.5581395348837</v>
      </c>
      <c r="S42" s="3">
        <f t="shared" si="17"/>
        <v>0</v>
      </c>
      <c r="T42" s="3">
        <f t="shared" si="17"/>
        <v>0</v>
      </c>
      <c r="U42" s="3">
        <f t="shared" si="17"/>
        <v>0</v>
      </c>
      <c r="V42" s="3">
        <f t="shared" si="17"/>
        <v>0</v>
      </c>
      <c r="W42" s="3">
        <f t="shared" si="17"/>
        <v>0</v>
      </c>
      <c r="Y42" s="1" t="s">
        <v>3</v>
      </c>
      <c r="Z42" s="3">
        <f t="shared" si="20"/>
        <v>0</v>
      </c>
      <c r="AA42" s="3">
        <f t="shared" si="18"/>
        <v>0</v>
      </c>
      <c r="AB42" s="3">
        <f t="shared" si="18"/>
        <v>0</v>
      </c>
      <c r="AC42" s="3">
        <f t="shared" si="18"/>
        <v>77.51937984496124</v>
      </c>
      <c r="AD42" s="3">
        <f t="shared" si="18"/>
        <v>77.51937984496124</v>
      </c>
      <c r="AE42" s="3">
        <f t="shared" si="18"/>
        <v>77.51937984496124</v>
      </c>
      <c r="AF42" s="3">
        <f t="shared" si="18"/>
        <v>0</v>
      </c>
      <c r="AG42" s="3">
        <f t="shared" si="18"/>
        <v>0</v>
      </c>
      <c r="AH42" s="3">
        <f t="shared" si="18"/>
        <v>0</v>
      </c>
      <c r="AI42" s="3">
        <f t="shared" si="21"/>
        <v>0</v>
      </c>
    </row>
    <row r="43" spans="1:35" ht="13.5">
      <c r="A43" s="1" t="s">
        <v>13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M43" s="1" t="s">
        <v>13</v>
      </c>
      <c r="N43" s="3">
        <f t="shared" si="19"/>
        <v>0</v>
      </c>
      <c r="O43" s="3">
        <f t="shared" si="17"/>
        <v>0</v>
      </c>
      <c r="P43" s="3">
        <f t="shared" si="17"/>
        <v>0</v>
      </c>
      <c r="Q43" s="3">
        <f t="shared" si="17"/>
        <v>0</v>
      </c>
      <c r="R43" s="3">
        <f t="shared" si="17"/>
        <v>0</v>
      </c>
      <c r="S43" s="3">
        <f t="shared" si="17"/>
        <v>0</v>
      </c>
      <c r="T43" s="3">
        <f t="shared" si="17"/>
        <v>0</v>
      </c>
      <c r="U43" s="3">
        <f t="shared" si="17"/>
        <v>0</v>
      </c>
      <c r="V43" s="3">
        <f t="shared" si="17"/>
        <v>0</v>
      </c>
      <c r="W43" s="3">
        <f t="shared" si="17"/>
        <v>0</v>
      </c>
      <c r="Y43" s="1" t="s">
        <v>13</v>
      </c>
      <c r="Z43" s="3">
        <f t="shared" si="20"/>
        <v>0</v>
      </c>
      <c r="AA43" s="3">
        <f t="shared" si="18"/>
        <v>0</v>
      </c>
      <c r="AB43" s="3">
        <f t="shared" si="18"/>
        <v>0</v>
      </c>
      <c r="AC43" s="3">
        <f t="shared" si="18"/>
        <v>0</v>
      </c>
      <c r="AD43" s="3">
        <f t="shared" si="18"/>
        <v>0</v>
      </c>
      <c r="AE43" s="3">
        <f t="shared" si="18"/>
        <v>0</v>
      </c>
      <c r="AF43" s="3">
        <f t="shared" si="18"/>
        <v>0</v>
      </c>
      <c r="AG43" s="3">
        <f t="shared" si="18"/>
        <v>0</v>
      </c>
      <c r="AH43" s="3">
        <f t="shared" si="18"/>
        <v>0</v>
      </c>
      <c r="AI43" s="3">
        <f t="shared" si="21"/>
        <v>0</v>
      </c>
    </row>
    <row r="44" spans="1:35" ht="13.5">
      <c r="A44" s="1" t="s">
        <v>4</v>
      </c>
      <c r="B44">
        <v>0</v>
      </c>
      <c r="C44">
        <v>1</v>
      </c>
      <c r="D44">
        <v>0</v>
      </c>
      <c r="E44">
        <v>0</v>
      </c>
      <c r="F44">
        <v>3</v>
      </c>
      <c r="G44">
        <v>0</v>
      </c>
      <c r="H44">
        <v>0</v>
      </c>
      <c r="I44">
        <v>0</v>
      </c>
      <c r="J44">
        <v>0</v>
      </c>
      <c r="K44">
        <v>1</v>
      </c>
      <c r="M44" t="s">
        <v>63</v>
      </c>
      <c r="N44" s="3">
        <f t="shared" si="19"/>
        <v>0</v>
      </c>
      <c r="O44" s="3">
        <f t="shared" si="17"/>
        <v>140.0560224089636</v>
      </c>
      <c r="P44" s="3">
        <f t="shared" si="17"/>
        <v>0</v>
      </c>
      <c r="Q44" s="3">
        <f t="shared" si="17"/>
        <v>0</v>
      </c>
      <c r="R44" s="3">
        <f t="shared" si="17"/>
        <v>348.83720930232556</v>
      </c>
      <c r="S44" s="3">
        <f t="shared" si="17"/>
        <v>0</v>
      </c>
      <c r="T44" s="3">
        <f t="shared" si="17"/>
        <v>0</v>
      </c>
      <c r="U44" s="3">
        <f t="shared" si="17"/>
        <v>0</v>
      </c>
      <c r="V44" s="3">
        <f t="shared" si="17"/>
        <v>0</v>
      </c>
      <c r="W44" s="3">
        <f t="shared" si="17"/>
        <v>90.17132551848512</v>
      </c>
      <c r="Y44" t="s">
        <v>63</v>
      </c>
      <c r="Z44" s="3">
        <f t="shared" si="20"/>
        <v>70.0280112044818</v>
      </c>
      <c r="AA44" s="3">
        <f t="shared" si="18"/>
        <v>46.68534080298787</v>
      </c>
      <c r="AB44" s="3">
        <f t="shared" si="18"/>
        <v>46.68534080298787</v>
      </c>
      <c r="AC44" s="3">
        <f t="shared" si="18"/>
        <v>116.27906976744185</v>
      </c>
      <c r="AD44" s="3">
        <f t="shared" si="18"/>
        <v>116.27906976744185</v>
      </c>
      <c r="AE44" s="3">
        <f t="shared" si="18"/>
        <v>116.27906976744185</v>
      </c>
      <c r="AF44" s="3">
        <f t="shared" si="18"/>
        <v>0</v>
      </c>
      <c r="AG44" s="3">
        <f t="shared" si="18"/>
        <v>0</v>
      </c>
      <c r="AH44" s="3">
        <f t="shared" si="18"/>
        <v>30.057108506161708</v>
      </c>
      <c r="AI44" s="3">
        <f t="shared" si="21"/>
        <v>45.08566275924256</v>
      </c>
    </row>
    <row r="45" spans="2:23" ht="12.75">
      <c r="B45">
        <f>Census_Pop_Ests!B8</f>
        <v>656</v>
      </c>
      <c r="C45">
        <f>Census_Pop_Ests!C8</f>
        <v>714</v>
      </c>
      <c r="D45">
        <f>Census_Pop_Ests!D8</f>
        <v>774</v>
      </c>
      <c r="E45">
        <f>Census_Pop_Ests!E8</f>
        <v>826</v>
      </c>
      <c r="F45">
        <f>Census_Pop_Ests!F8</f>
        <v>860</v>
      </c>
      <c r="G45">
        <f>Census_Pop_Ests!G8</f>
        <v>916</v>
      </c>
      <c r="H45">
        <f>Census_Pop_Ests!H8</f>
        <v>961</v>
      </c>
      <c r="I45">
        <f>Census_Pop_Ests!I8</f>
        <v>1012</v>
      </c>
      <c r="J45">
        <f>Census_Pop_Ests!J8</f>
        <v>1059</v>
      </c>
      <c r="K45">
        <f>Census_Pop_Ests!K8</f>
        <v>1109</v>
      </c>
      <c r="N45" s="3"/>
      <c r="O45" s="3"/>
      <c r="P45" s="3"/>
      <c r="Q45" s="3"/>
      <c r="R45" s="3"/>
      <c r="S45" s="3"/>
      <c r="T45" s="3"/>
      <c r="U45" s="3"/>
      <c r="V45" s="3"/>
      <c r="W45" s="3"/>
    </row>
    <row r="73" ht="13.5">
      <c r="A73" s="1" t="s">
        <v>19</v>
      </c>
    </row>
    <row r="74" ht="13.5">
      <c r="A74" s="1"/>
    </row>
    <row r="75" ht="13.5">
      <c r="A75" s="1" t="s">
        <v>20</v>
      </c>
    </row>
    <row r="76" ht="13.5">
      <c r="A76" s="1" t="s">
        <v>21</v>
      </c>
    </row>
    <row r="77" ht="13.5">
      <c r="A77" s="1" t="s">
        <v>22</v>
      </c>
    </row>
    <row r="78" ht="13.5">
      <c r="A78" s="1" t="s">
        <v>23</v>
      </c>
    </row>
    <row r="79" ht="13.5">
      <c r="A79" s="1" t="s">
        <v>24</v>
      </c>
    </row>
    <row r="80" ht="13.5">
      <c r="A80" s="1" t="s">
        <v>25</v>
      </c>
    </row>
    <row r="81" ht="13.5">
      <c r="A81" s="1" t="s">
        <v>26</v>
      </c>
    </row>
    <row r="82" ht="13.5">
      <c r="A82" s="1" t="s">
        <v>27</v>
      </c>
    </row>
    <row r="83" ht="13.5">
      <c r="A83" s="1" t="s">
        <v>28</v>
      </c>
    </row>
    <row r="84" ht="13.5">
      <c r="A84" s="1" t="s">
        <v>29</v>
      </c>
    </row>
    <row r="85" ht="13.5">
      <c r="A85" s="1" t="s">
        <v>30</v>
      </c>
    </row>
    <row r="86" ht="13.5">
      <c r="A86" s="1" t="s">
        <v>31</v>
      </c>
    </row>
    <row r="87" ht="13.5">
      <c r="A87" s="1" t="s">
        <v>32</v>
      </c>
    </row>
    <row r="88" ht="13.5">
      <c r="A88" s="1" t="s">
        <v>33</v>
      </c>
    </row>
    <row r="89" ht="13.5">
      <c r="A89" s="1" t="s">
        <v>22</v>
      </c>
    </row>
    <row r="90" ht="13.5">
      <c r="A90" s="1" t="s">
        <v>34</v>
      </c>
    </row>
    <row r="93" ht="13.5">
      <c r="A93" s="1" t="s">
        <v>35</v>
      </c>
    </row>
    <row r="94" ht="13.5">
      <c r="A94" s="1"/>
    </row>
    <row r="95" ht="13.5">
      <c r="A95" s="1" t="s">
        <v>20</v>
      </c>
    </row>
    <row r="96" ht="13.5">
      <c r="A96" s="1" t="s">
        <v>36</v>
      </c>
    </row>
    <row r="97" ht="13.5">
      <c r="A97" s="1" t="s">
        <v>22</v>
      </c>
    </row>
    <row r="98" ht="13.5">
      <c r="A98" s="1" t="s">
        <v>37</v>
      </c>
    </row>
    <row r="99" ht="13.5">
      <c r="A99" s="1" t="s">
        <v>38</v>
      </c>
    </row>
    <row r="100" ht="13.5">
      <c r="A100" s="1" t="s">
        <v>39</v>
      </c>
    </row>
    <row r="101" ht="13.5">
      <c r="A101" s="1" t="s">
        <v>40</v>
      </c>
    </row>
    <row r="102" ht="13.5">
      <c r="A102" s="1" t="s">
        <v>41</v>
      </c>
    </row>
    <row r="103" ht="13.5">
      <c r="A103" s="1" t="s">
        <v>42</v>
      </c>
    </row>
    <row r="104" ht="13.5">
      <c r="A104" s="1" t="s">
        <v>43</v>
      </c>
    </row>
    <row r="105" ht="13.5">
      <c r="A105" s="1" t="s">
        <v>44</v>
      </c>
    </row>
    <row r="106" ht="13.5">
      <c r="A106" s="1" t="s">
        <v>45</v>
      </c>
    </row>
    <row r="107" ht="13.5">
      <c r="A107" s="1" t="s">
        <v>46</v>
      </c>
    </row>
    <row r="108" ht="13.5">
      <c r="A108" s="1" t="s">
        <v>47</v>
      </c>
    </row>
    <row r="109" ht="13.5">
      <c r="A109" s="1" t="s">
        <v>48</v>
      </c>
    </row>
    <row r="110" ht="13.5">
      <c r="A110" s="1" t="s">
        <v>49</v>
      </c>
    </row>
    <row r="111" ht="13.5">
      <c r="A111" s="1" t="s">
        <v>50</v>
      </c>
    </row>
    <row r="112" ht="13.5">
      <c r="A112" s="1" t="s">
        <v>51</v>
      </c>
    </row>
    <row r="113" ht="13.5">
      <c r="A113" s="1" t="s">
        <v>52</v>
      </c>
    </row>
    <row r="114" ht="13.5">
      <c r="A114" s="1" t="s">
        <v>53</v>
      </c>
    </row>
    <row r="115" ht="13.5">
      <c r="A115" s="1" t="s">
        <v>54</v>
      </c>
    </row>
    <row r="116" ht="13.5">
      <c r="A116" s="1" t="s">
        <v>55</v>
      </c>
    </row>
    <row r="117" ht="13.5">
      <c r="A117" s="1" t="s">
        <v>22</v>
      </c>
    </row>
    <row r="118" ht="13.5">
      <c r="A118" s="1" t="s"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G20" sqref="G20"/>
    </sheetView>
  </sheetViews>
  <sheetFormatPr defaultColWidth="9.140625" defaultRowHeight="12.75"/>
  <cols>
    <col min="1" max="1" width="14.8515625" style="0" customWidth="1"/>
  </cols>
  <sheetData>
    <row r="1" spans="2:11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</row>
    <row r="2" spans="1:11" ht="12.75">
      <c r="A2" s="4" t="s">
        <v>14</v>
      </c>
      <c r="B2" s="4">
        <v>116689</v>
      </c>
      <c r="C2">
        <v>118780</v>
      </c>
      <c r="D2">
        <v>120419</v>
      </c>
      <c r="E2">
        <v>121802</v>
      </c>
      <c r="F2">
        <v>122559</v>
      </c>
      <c r="G2">
        <v>123767</v>
      </c>
      <c r="H2">
        <v>125040</v>
      </c>
      <c r="I2">
        <v>125913</v>
      </c>
      <c r="J2">
        <v>126674</v>
      </c>
      <c r="K2">
        <v>127774</v>
      </c>
    </row>
    <row r="3" spans="1:11" ht="12.75">
      <c r="A3" s="4" t="s">
        <v>17</v>
      </c>
      <c r="B3" s="4">
        <v>5258</v>
      </c>
      <c r="C3">
        <v>5542</v>
      </c>
      <c r="D3">
        <v>5778</v>
      </c>
      <c r="E3">
        <v>6035</v>
      </c>
      <c r="F3">
        <v>6286</v>
      </c>
      <c r="G3">
        <v>6529</v>
      </c>
      <c r="H3">
        <v>6816</v>
      </c>
      <c r="I3">
        <v>7012</v>
      </c>
      <c r="J3">
        <v>7158</v>
      </c>
      <c r="K3">
        <v>7382</v>
      </c>
    </row>
    <row r="4" spans="1:11" ht="12.75">
      <c r="A4" s="4" t="s">
        <v>15</v>
      </c>
      <c r="B4" s="4">
        <v>5653</v>
      </c>
      <c r="C4">
        <v>6000</v>
      </c>
      <c r="D4">
        <v>6313</v>
      </c>
      <c r="E4">
        <v>6681</v>
      </c>
      <c r="F4">
        <v>7107</v>
      </c>
      <c r="G4">
        <v>7558</v>
      </c>
      <c r="H4">
        <v>7992</v>
      </c>
      <c r="I4">
        <v>8475</v>
      </c>
      <c r="J4">
        <v>8970</v>
      </c>
      <c r="K4">
        <v>9495</v>
      </c>
    </row>
    <row r="5" spans="1:11" ht="12.75">
      <c r="A5" s="4" t="s">
        <v>16</v>
      </c>
      <c r="B5" s="4">
        <v>1100</v>
      </c>
      <c r="C5">
        <v>1180</v>
      </c>
      <c r="D5">
        <v>1247</v>
      </c>
      <c r="E5">
        <v>1315</v>
      </c>
      <c r="F5">
        <v>1358</v>
      </c>
      <c r="G5">
        <v>1425</v>
      </c>
      <c r="H5">
        <v>1481</v>
      </c>
      <c r="I5">
        <v>1545</v>
      </c>
      <c r="J5">
        <v>1586</v>
      </c>
      <c r="K5">
        <v>1664</v>
      </c>
    </row>
    <row r="6" ht="13.5">
      <c r="A6" s="1"/>
    </row>
    <row r="7" spans="1:11" ht="12.75">
      <c r="A7" s="4" t="s">
        <v>58</v>
      </c>
      <c r="B7">
        <v>444</v>
      </c>
      <c r="C7">
        <v>466</v>
      </c>
      <c r="D7">
        <v>473</v>
      </c>
      <c r="E7">
        <v>489</v>
      </c>
      <c r="F7">
        <v>498</v>
      </c>
      <c r="G7">
        <v>509</v>
      </c>
      <c r="H7">
        <v>520</v>
      </c>
      <c r="I7">
        <v>533</v>
      </c>
      <c r="J7">
        <v>527</v>
      </c>
      <c r="K7">
        <v>555</v>
      </c>
    </row>
    <row r="8" spans="1:11" ht="12.75">
      <c r="A8" s="4" t="s">
        <v>57</v>
      </c>
      <c r="B8">
        <v>656</v>
      </c>
      <c r="C8">
        <v>714</v>
      </c>
      <c r="D8">
        <v>774</v>
      </c>
      <c r="E8">
        <v>826</v>
      </c>
      <c r="F8">
        <v>860</v>
      </c>
      <c r="G8">
        <v>916</v>
      </c>
      <c r="H8">
        <v>961</v>
      </c>
      <c r="I8">
        <v>1012</v>
      </c>
      <c r="J8">
        <v>1059</v>
      </c>
      <c r="K8">
        <v>1109</v>
      </c>
    </row>
    <row r="9" ht="13.5">
      <c r="A9" s="1"/>
    </row>
    <row r="10" ht="13.5">
      <c r="A10" s="1"/>
    </row>
    <row r="11" ht="13.5">
      <c r="A11" s="1"/>
    </row>
    <row r="13" ht="12.75">
      <c r="A13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dcterms:created xsi:type="dcterms:W3CDTF">2001-10-03T19:05:18Z</dcterms:created>
  <dcterms:modified xsi:type="dcterms:W3CDTF">2001-10-25T22:59:28Z</dcterms:modified>
  <cp:category/>
  <cp:version/>
  <cp:contentType/>
  <cp:contentStatus/>
</cp:coreProperties>
</file>