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300" activeTab="2"/>
  </bookViews>
  <sheets>
    <sheet name="Duncan-1950" sheetId="1" r:id="rId1"/>
    <sheet name="Siegel-1960" sheetId="2" r:id="rId2"/>
    <sheet name="AllocatedOccs" sheetId="3" r:id="rId3"/>
    <sheet name="OccEdInc-1970" sheetId="4" r:id="rId4"/>
  </sheets>
  <definedNames>
    <definedName name="_xlnm.Print_Area" localSheetId="2">'AllocatedOccs'!$U$22:$AC$74</definedName>
    <definedName name="_xlnm.Print_Area" localSheetId="0">'Duncan-1950'!$A$1:$O$226</definedName>
    <definedName name="_xlnm.Print_Area" localSheetId="3">'OccEdInc-1970'!$A$1:$W$429</definedName>
  </definedNames>
  <calcPr fullCalcOnLoad="1"/>
</workbook>
</file>

<file path=xl/sharedStrings.xml><?xml version="1.0" encoding="utf-8"?>
<sst xmlns="http://schemas.openxmlformats.org/spreadsheetml/2006/main" count="1478" uniqueCount="363">
  <si>
    <t>COR713j.XLS</t>
  </si>
  <si>
    <t>Jennifer Sheridan</t>
  </si>
  <si>
    <t>March 2000</t>
  </si>
  <si>
    <t>Duncan SEI</t>
  </si>
  <si>
    <t>Industry Split</t>
  </si>
  <si>
    <t>Construction</t>
  </si>
  <si>
    <t>Manufacturing</t>
  </si>
  <si>
    <t>Transportation</t>
  </si>
  <si>
    <t>Telecommunications, and utilities and sanitary services</t>
  </si>
  <si>
    <t>Wholesale trade</t>
  </si>
  <si>
    <t>General merchandise and five- and ten-cent stores</t>
  </si>
  <si>
    <t>Apparel and acessories stores</t>
  </si>
  <si>
    <t>Furniture, home furnishings, and equipment stores</t>
  </si>
  <si>
    <t>Motor vehicles and accessories retailing</t>
  </si>
  <si>
    <t>Gasoline service stations</t>
  </si>
  <si>
    <t>Eating and drinking places</t>
  </si>
  <si>
    <t>Hardware, farm implement, and building material, retail</t>
  </si>
  <si>
    <t>Other retail trade</t>
  </si>
  <si>
    <t>Banking and other finance</t>
  </si>
  <si>
    <t>Insurance and real estate</t>
  </si>
  <si>
    <t>Business services</t>
  </si>
  <si>
    <t>Automobile repair services and garages</t>
  </si>
  <si>
    <t>Miscellaneous repair services</t>
  </si>
  <si>
    <t>Personal services</t>
  </si>
  <si>
    <t>Salaried</t>
  </si>
  <si>
    <t>S-Employed</t>
  </si>
  <si>
    <t>1950 Census Male ECLF</t>
  </si>
  <si>
    <t>Based on 1950 Census (Table 124, Page 1-262).</t>
  </si>
  <si>
    <t>Total</t>
  </si>
  <si>
    <t>NO INDUSTRY</t>
  </si>
  <si>
    <t>ALLOC-BUS. + REPAIR SERVICES</t>
  </si>
  <si>
    <t>ALLOC-RETAIL TRADE</t>
  </si>
  <si>
    <t>ALLOC-FIRE</t>
  </si>
  <si>
    <t>ALLOC-TRANS,COMM,UTIL</t>
  </si>
  <si>
    <t>Codes</t>
  </si>
  <si>
    <t>067-078</t>
  </si>
  <si>
    <t>107-399</t>
  </si>
  <si>
    <t>407-429</t>
  </si>
  <si>
    <t>447-479</t>
  </si>
  <si>
    <t>507-599</t>
  </si>
  <si>
    <t>Food and dairy products stores, and milk retailing</t>
  </si>
  <si>
    <t>628-638</t>
  </si>
  <si>
    <t>609-627</t>
  </si>
  <si>
    <t>657-658</t>
  </si>
  <si>
    <t>667-668</t>
  </si>
  <si>
    <t>648</t>
  </si>
  <si>
    <t>639-647, 649</t>
  </si>
  <si>
    <t>669</t>
  </si>
  <si>
    <t>607-608</t>
  </si>
  <si>
    <t>677-698</t>
  </si>
  <si>
    <t>707-709</t>
  </si>
  <si>
    <t>717-718</t>
  </si>
  <si>
    <t>727-748</t>
  </si>
  <si>
    <t>749-757</t>
  </si>
  <si>
    <t>758-759</t>
  </si>
  <si>
    <t>769-799</t>
  </si>
  <si>
    <t>Metal industries</t>
  </si>
  <si>
    <t>Machinery, including electrical</t>
  </si>
  <si>
    <t>Transportation equipment</t>
  </si>
  <si>
    <t>Other durable goods</t>
  </si>
  <si>
    <t>Textiles, textile products, and apparel</t>
  </si>
  <si>
    <t>Other nondurable goods (incl. not specified mfg.)</t>
  </si>
  <si>
    <t>All other industries (incl. not reported)</t>
  </si>
  <si>
    <t>Railroads and railway express service</t>
  </si>
  <si>
    <t>Transportation, except railroad</t>
  </si>
  <si>
    <t>Other industries (incl. not reported)</t>
  </si>
  <si>
    <t>ALLOC-MANUFACTURING, DURABLE GOODS</t>
  </si>
  <si>
    <t>ALLOC-MANUFACTURING, NONDURABLE GOODS</t>
  </si>
  <si>
    <t>177-209</t>
  </si>
  <si>
    <t>219-238</t>
  </si>
  <si>
    <t>107-138, 239-259</t>
  </si>
  <si>
    <t>268-299, 328-398</t>
  </si>
  <si>
    <t>307-327</t>
  </si>
  <si>
    <t>407</t>
  </si>
  <si>
    <t>408-429</t>
  </si>
  <si>
    <t>017-078, 507-999</t>
  </si>
  <si>
    <t>017-058, 807-999</t>
  </si>
  <si>
    <t>139-169, 258</t>
  </si>
  <si>
    <t>Transport, exc. r.r., communication, and other public util.</t>
  </si>
  <si>
    <t>408-479</t>
  </si>
  <si>
    <t>399, 507-999</t>
  </si>
  <si>
    <t>017-058, 107-</t>
  </si>
  <si>
    <t>Occupation = 452, Inspectors n.e.c.</t>
  </si>
  <si>
    <t>Occupation = 690, 692, 694, 695, Misc. and Not Specified Operatives and Machine Operatives</t>
  </si>
  <si>
    <t>Occupation = 245, Managers and Administrators n.e.c.</t>
  </si>
  <si>
    <t>Occupation = 441, Foremen n.e.c.</t>
  </si>
  <si>
    <t>Sawmills, planing mills, and mill work</t>
  </si>
  <si>
    <t>Miscellaneous wood products</t>
  </si>
  <si>
    <t>Furniture and fixtures</t>
  </si>
  <si>
    <t>Glass and glass products</t>
  </si>
  <si>
    <t>Cement; and concrete, gypsum; and plaster products</t>
  </si>
  <si>
    <t>Structural clay products</t>
  </si>
  <si>
    <t>Pottery and related products</t>
  </si>
  <si>
    <t>Misc. nonmetallic mineral and stone products</t>
  </si>
  <si>
    <t>Blast furnaces, steel works, and rolling mills</t>
  </si>
  <si>
    <t>Other primary iron and steel industries</t>
  </si>
  <si>
    <t>Primary nonferrous industries</t>
  </si>
  <si>
    <t>Fabricated steel products</t>
  </si>
  <si>
    <t>Fabricated nonferrous metal products</t>
  </si>
  <si>
    <t>Not specified metal industries</t>
  </si>
  <si>
    <t>Agricultural machinery and tractors</t>
  </si>
  <si>
    <t>Office and store machines and devices</t>
  </si>
  <si>
    <t>Miscellaneous machinery</t>
  </si>
  <si>
    <t>Electrical machinery, equipment, and supplies</t>
  </si>
  <si>
    <t>Motor vehicles and motor vehicle equipment</t>
  </si>
  <si>
    <t>Aircraft and parts</t>
  </si>
  <si>
    <t>Ship and boat building and repairing</t>
  </si>
  <si>
    <t>Railroad and misc. transportation equipment</t>
  </si>
  <si>
    <t>Professional equipment and supplies</t>
  </si>
  <si>
    <t>Photographic equipment and supplies</t>
  </si>
  <si>
    <t>Watches, clocks, and clockwork-operated devices</t>
  </si>
  <si>
    <t>Miscellaneous manufacturing industries</t>
  </si>
  <si>
    <t>Meat products</t>
  </si>
  <si>
    <t>Dairy products</t>
  </si>
  <si>
    <t>Canning and preserving fruits, vegetables, and sea foods</t>
  </si>
  <si>
    <t>Grain-mill products</t>
  </si>
  <si>
    <t>Bakery products</t>
  </si>
  <si>
    <t>Confectionery and related products</t>
  </si>
  <si>
    <t>Beverage industries</t>
  </si>
  <si>
    <t>Misc. food preparations and kindred products</t>
  </si>
  <si>
    <t>Not specified food industries</t>
  </si>
  <si>
    <t>Tobacco manufactures</t>
  </si>
  <si>
    <t>Knitting mills</t>
  </si>
  <si>
    <t>Dyeing and finishing textiles, exc. knit goods</t>
  </si>
  <si>
    <t>Carpets, rugs, and other floor coverings</t>
  </si>
  <si>
    <t>Yarn, thread, and fabric mills</t>
  </si>
  <si>
    <t>Miscellaneous textile mill products</t>
  </si>
  <si>
    <t>Pulp, paper, and paperboard mills</t>
  </si>
  <si>
    <t>Miscellaneous paper and pulp products</t>
  </si>
  <si>
    <t>Printing, publishing, and allied industries</t>
  </si>
  <si>
    <t>Synthetic fibers</t>
  </si>
  <si>
    <t>Drugs and medicines</t>
  </si>
  <si>
    <t>Paints, varnishes, and related products</t>
  </si>
  <si>
    <t>Miscellaneous chemicals and allied products</t>
  </si>
  <si>
    <t>Petroleum refining</t>
  </si>
  <si>
    <t>Miscellaneous petroleum and coal products</t>
  </si>
  <si>
    <t>Rubber products</t>
  </si>
  <si>
    <t>Leather:  tanned, curried, and finished</t>
  </si>
  <si>
    <t>Footwear, except rubber</t>
  </si>
  <si>
    <t>Leather products, except footwear</t>
  </si>
  <si>
    <t>Not specified manufacturing industries</t>
  </si>
  <si>
    <t>Apparel and accessories</t>
  </si>
  <si>
    <t>Miscellaneous fabricated textile products</t>
  </si>
  <si>
    <t>Wholesale and retail trade</t>
  </si>
  <si>
    <t>Business and repair services</t>
  </si>
  <si>
    <t>Public Administration</t>
  </si>
  <si>
    <t>107-108</t>
  </si>
  <si>
    <t>109</t>
  </si>
  <si>
    <t>118</t>
  </si>
  <si>
    <t>119</t>
  </si>
  <si>
    <t>127</t>
  </si>
  <si>
    <t>128</t>
  </si>
  <si>
    <t>137</t>
  </si>
  <si>
    <t>138</t>
  </si>
  <si>
    <t>139</t>
  </si>
  <si>
    <t>147</t>
  </si>
  <si>
    <t>148-149</t>
  </si>
  <si>
    <t>169</t>
  </si>
  <si>
    <t>157-158</t>
  </si>
  <si>
    <t>178</t>
  </si>
  <si>
    <t>188-189</t>
  </si>
  <si>
    <t>177, 179-187, 197-198</t>
  </si>
  <si>
    <t>199-209</t>
  </si>
  <si>
    <t>219</t>
  </si>
  <si>
    <t>227</t>
  </si>
  <si>
    <t>228</t>
  </si>
  <si>
    <t>229-238</t>
  </si>
  <si>
    <t>248</t>
  </si>
  <si>
    <t>239-247, 257</t>
  </si>
  <si>
    <t>249</t>
  </si>
  <si>
    <t>259</t>
  </si>
  <si>
    <t>159-168, 258</t>
  </si>
  <si>
    <t>268</t>
  </si>
  <si>
    <t>269</t>
  </si>
  <si>
    <t>278</t>
  </si>
  <si>
    <t>279</t>
  </si>
  <si>
    <t>287</t>
  </si>
  <si>
    <t>288</t>
  </si>
  <si>
    <t>289</t>
  </si>
  <si>
    <t>297</t>
  </si>
  <si>
    <t>298</t>
  </si>
  <si>
    <t>299</t>
  </si>
  <si>
    <t>307</t>
  </si>
  <si>
    <t>308</t>
  </si>
  <si>
    <t>309</t>
  </si>
  <si>
    <t>317</t>
  </si>
  <si>
    <t>318</t>
  </si>
  <si>
    <t>319</t>
  </si>
  <si>
    <t>327</t>
  </si>
  <si>
    <t>328</t>
  </si>
  <si>
    <t>Paperboard containers and boxes</t>
  </si>
  <si>
    <t>337</t>
  </si>
  <si>
    <t>329</t>
  </si>
  <si>
    <t>338-339</t>
  </si>
  <si>
    <t>349</t>
  </si>
  <si>
    <t>357</t>
  </si>
  <si>
    <t>359</t>
  </si>
  <si>
    <t>347-348, 358, 367-369</t>
  </si>
  <si>
    <t>377</t>
  </si>
  <si>
    <t>378</t>
  </si>
  <si>
    <t>379-387</t>
  </si>
  <si>
    <t>388</t>
  </si>
  <si>
    <t>389</t>
  </si>
  <si>
    <t>397</t>
  </si>
  <si>
    <t>398</t>
  </si>
  <si>
    <t>507-699</t>
  </si>
  <si>
    <t>727-767</t>
  </si>
  <si>
    <t>907-947</t>
  </si>
  <si>
    <t>017-058, 707-718, 807-899, 997-999</t>
  </si>
  <si>
    <t>Occupation =780, 785, Misc. and Not Specified Laborers</t>
  </si>
  <si>
    <t>907-917</t>
  </si>
  <si>
    <t>927</t>
  </si>
  <si>
    <t>937</t>
  </si>
  <si>
    <t>Siegel Prestige</t>
  </si>
  <si>
    <t>Based on 1960 Census (Table 202, Page 1-528).</t>
  </si>
  <si>
    <t>1960 Census Male ECLF</t>
  </si>
  <si>
    <t>Siegel PRESTIGE</t>
  </si>
  <si>
    <t>Cutlery, hand tools &amp; other hardware</t>
  </si>
  <si>
    <t>Fabricated structural metal products</t>
  </si>
  <si>
    <t>Misc. fabricated metal products</t>
  </si>
  <si>
    <t>Occupational Education</t>
  </si>
  <si>
    <t>Occupational Income</t>
  </si>
  <si>
    <t>1970 Census Total ECLF (Nam-Powers)</t>
  </si>
  <si>
    <t>Based on 1970 Census (Nam-Powers Tabulations).</t>
  </si>
  <si>
    <t>Occupational Education &amp; Occupational Income Scores</t>
  </si>
  <si>
    <t>Salaried:T</t>
  </si>
  <si>
    <t>Salaried:C</t>
  </si>
  <si>
    <t>Salaried:10</t>
  </si>
  <si>
    <t>S-Emp:T</t>
  </si>
  <si>
    <t>S-Emp:C</t>
  </si>
  <si>
    <t>S-Emp:10</t>
  </si>
  <si>
    <t>General merchandise retailing</t>
  </si>
  <si>
    <t>Food stores</t>
  </si>
  <si>
    <t>Apparel and accessories stores</t>
  </si>
  <si>
    <t>Hardware, farm equipment, and building material retailing</t>
  </si>
  <si>
    <t>669-698</t>
  </si>
  <si>
    <t>139-169</t>
  </si>
  <si>
    <t>Machinery, except electrical</t>
  </si>
  <si>
    <t>177-198</t>
  </si>
  <si>
    <t>268-298</t>
  </si>
  <si>
    <t>Food and kindred products</t>
  </si>
  <si>
    <t>299, 328-398</t>
  </si>
  <si>
    <t>CollEd</t>
  </si>
  <si>
    <t>10K +</t>
  </si>
  <si>
    <t>Lumber and wood products, except furniture</t>
  </si>
  <si>
    <t>107-109</t>
  </si>
  <si>
    <t>Other stone, clay and glass products</t>
  </si>
  <si>
    <t>128-138</t>
  </si>
  <si>
    <t>157</t>
  </si>
  <si>
    <t>158</t>
  </si>
  <si>
    <t>Cutlery, hand tools, and other hardware</t>
  </si>
  <si>
    <t>Screw machine products, and metal stamping</t>
  </si>
  <si>
    <t>159-167</t>
  </si>
  <si>
    <t>Miscellaneous and not specified metal products</t>
  </si>
  <si>
    <t>168-169</t>
  </si>
  <si>
    <t>Farm machinery and equipment</t>
  </si>
  <si>
    <t>Construction and material handling machines</t>
  </si>
  <si>
    <t>Metalworking machinery</t>
  </si>
  <si>
    <t>Office and accounting machines, and electronic computing equip.</t>
  </si>
  <si>
    <t>Other machinery, except electrical</t>
  </si>
  <si>
    <t>179</t>
  </si>
  <si>
    <t>187</t>
  </si>
  <si>
    <t>177, 197-198</t>
  </si>
  <si>
    <t>Household appliances</t>
  </si>
  <si>
    <t>Radio, TV, and communication equipment</t>
  </si>
  <si>
    <t>Electrical machinery, equipment, and supplies n.e.c.</t>
  </si>
  <si>
    <t>Not specified electrical machinery, equipment, and supplies</t>
  </si>
  <si>
    <t>199</t>
  </si>
  <si>
    <t>207</t>
  </si>
  <si>
    <t>208</t>
  </si>
  <si>
    <t>209</t>
  </si>
  <si>
    <t>Other transportation equipment</t>
  </si>
  <si>
    <t>228-238</t>
  </si>
  <si>
    <t>Other professional equipment</t>
  </si>
  <si>
    <t>248-249</t>
  </si>
  <si>
    <t>Other food and kindred products</t>
  </si>
  <si>
    <t>279, 288, 297-298</t>
  </si>
  <si>
    <t>307-318, 327</t>
  </si>
  <si>
    <t>Printing, publishing, and allied industries, except newspapers</t>
  </si>
  <si>
    <t>Newspaper publishing and printing</t>
  </si>
  <si>
    <t>338</t>
  </si>
  <si>
    <t>339</t>
  </si>
  <si>
    <t>Industrial chemicals</t>
  </si>
  <si>
    <t>347</t>
  </si>
  <si>
    <t>Soaps and cosmetics</t>
  </si>
  <si>
    <t>358</t>
  </si>
  <si>
    <t>Other chemicals and allied products</t>
  </si>
  <si>
    <t>348, 357, 359-369</t>
  </si>
  <si>
    <t>Petroleum and coal products</t>
  </si>
  <si>
    <t>377-378</t>
  </si>
  <si>
    <t>Miscellaneous plastic products</t>
  </si>
  <si>
    <t>387</t>
  </si>
  <si>
    <t>379</t>
  </si>
  <si>
    <t>Ordnance</t>
  </si>
  <si>
    <t>258</t>
  </si>
  <si>
    <t>Occupation = 690, Machine Operatives, Miscellaneous Specified</t>
  </si>
  <si>
    <t>Occupation = 692, Machine Operatives, Not Specified</t>
  </si>
  <si>
    <t>Occupation = 694, Miscellaneous Operatives</t>
  </si>
  <si>
    <t>Occupation = 695, Not Specified Operatives</t>
  </si>
  <si>
    <t>Leather Footwear*</t>
  </si>
  <si>
    <t>*No observations--give average of all other leather products</t>
  </si>
  <si>
    <t>Occupation = 780, Miscellaneous Laborers</t>
  </si>
  <si>
    <t>119, 137-138</t>
  </si>
  <si>
    <t>Other fabricated metal</t>
  </si>
  <si>
    <t>157, 159-169</t>
  </si>
  <si>
    <t>227, 229-238</t>
  </si>
  <si>
    <t>Professional and photographic equipment, and watches</t>
  </si>
  <si>
    <t>239-257</t>
  </si>
  <si>
    <t>287-288, 297-298</t>
  </si>
  <si>
    <t>Other textile mill products</t>
  </si>
  <si>
    <t>307-309, 318</t>
  </si>
  <si>
    <t>Apparel and other fabricated textile products</t>
  </si>
  <si>
    <t>319-327</t>
  </si>
  <si>
    <t>Other paper and allied products</t>
  </si>
  <si>
    <t>329-337</t>
  </si>
  <si>
    <t>Chemicals and allied products</t>
  </si>
  <si>
    <t>347-369</t>
  </si>
  <si>
    <t>Rubber and miscellaneous plastic products</t>
  </si>
  <si>
    <t>Leather and leather products</t>
  </si>
  <si>
    <t>388-397</t>
  </si>
  <si>
    <t>Private households</t>
  </si>
  <si>
    <t>Other personal services</t>
  </si>
  <si>
    <t>769</t>
  </si>
  <si>
    <t>777-798</t>
  </si>
  <si>
    <t>ALLOC-PERSONAL SERVICES</t>
  </si>
  <si>
    <t>799</t>
  </si>
  <si>
    <t>Occupation = 785, Not Specified Laborers</t>
  </si>
  <si>
    <t>TSEI2/MSEI2/OccED/OccInc</t>
  </si>
  <si>
    <t>Male</t>
  </si>
  <si>
    <t>MSEI2</t>
  </si>
  <si>
    <t>TSEI2</t>
  </si>
  <si>
    <t>Occ.</t>
  </si>
  <si>
    <t>Ind.</t>
  </si>
  <si>
    <t>COW</t>
  </si>
  <si>
    <t>OccEd</t>
  </si>
  <si>
    <t>OccInc</t>
  </si>
  <si>
    <t>Line #</t>
  </si>
  <si>
    <t>Score</t>
  </si>
  <si>
    <t>(TEMP)</t>
  </si>
  <si>
    <t>1970 ECLF</t>
  </si>
  <si>
    <t>Coll.Ed.</t>
  </si>
  <si>
    <t>$10K+</t>
  </si>
  <si>
    <t>Occ.Ed.</t>
  </si>
  <si>
    <t>Occ.Inc.</t>
  </si>
  <si>
    <t>Old</t>
  </si>
  <si>
    <t>New</t>
  </si>
  <si>
    <t>N</t>
  </si>
  <si>
    <t>No COW</t>
  </si>
  <si>
    <r>
      <t xml:space="preserve">Weighted Averages of </t>
    </r>
    <r>
      <rPr>
        <b/>
        <u val="single"/>
        <sz val="10"/>
        <rFont val="Times New Roman"/>
        <family val="1"/>
      </rPr>
      <t>Industry</t>
    </r>
    <r>
      <rPr>
        <sz val="10"/>
        <rFont val="Times New Roman"/>
        <family val="0"/>
      </rPr>
      <t xml:space="preserve"> Splits: </t>
    </r>
    <r>
      <rPr>
        <b/>
        <u val="single"/>
        <sz val="10"/>
        <rFont val="Times New Roman"/>
        <family val="1"/>
      </rPr>
      <t xml:space="preserve"> 1970 allocated industry categories</t>
    </r>
  </si>
  <si>
    <r>
      <t>Weighted Averages of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Industry</t>
    </r>
    <r>
      <rPr>
        <sz val="10"/>
        <rFont val="Times New Roman"/>
        <family val="0"/>
      </rPr>
      <t xml:space="preserve"> Splits:  1970 </t>
    </r>
    <r>
      <rPr>
        <b/>
        <u val="single"/>
        <sz val="10"/>
        <rFont val="Times New Roman"/>
        <family val="1"/>
      </rPr>
      <t>allocated industry categories</t>
    </r>
  </si>
  <si>
    <r>
      <t xml:space="preserve">Weighted Averages of </t>
    </r>
    <r>
      <rPr>
        <b/>
        <u val="single"/>
        <sz val="10"/>
        <rFont val="Times New Roman"/>
        <family val="1"/>
      </rPr>
      <t>Industry</t>
    </r>
    <r>
      <rPr>
        <sz val="10"/>
        <rFont val="Times New Roman"/>
        <family val="0"/>
      </rPr>
      <t xml:space="preserve"> Splits:  </t>
    </r>
    <r>
      <rPr>
        <b/>
        <u val="single"/>
        <sz val="10"/>
        <rFont val="Times New Roman"/>
        <family val="1"/>
      </rPr>
      <t>COW unknown</t>
    </r>
    <r>
      <rPr>
        <sz val="10"/>
        <rFont val="Times New Roman"/>
        <family val="1"/>
      </rPr>
      <t>, or 1970</t>
    </r>
    <r>
      <rPr>
        <b/>
        <u val="single"/>
        <sz val="10"/>
        <rFont val="Times New Roman"/>
        <family val="1"/>
      </rPr>
      <t xml:space="preserve"> allocated industry categories</t>
    </r>
  </si>
  <si>
    <r>
      <t xml:space="preserve">(1) Weighted Averages of Major </t>
    </r>
    <r>
      <rPr>
        <b/>
        <u val="single"/>
        <sz val="10"/>
        <rFont val="Times New Roman"/>
        <family val="1"/>
      </rPr>
      <t>Occupation</t>
    </r>
    <r>
      <rPr>
        <sz val="10"/>
        <rFont val="Times New Roman"/>
        <family val="0"/>
      </rPr>
      <t xml:space="preserve"> categories (</t>
    </r>
    <r>
      <rPr>
        <b/>
        <u val="single"/>
        <sz val="10"/>
        <rFont val="Times New Roman"/>
        <family val="1"/>
      </rPr>
      <t>Allocated Occupation Codes</t>
    </r>
    <r>
      <rPr>
        <sz val="10"/>
        <rFont val="Times New Roman"/>
        <family val="0"/>
      </rPr>
      <t>)</t>
    </r>
  </si>
  <si>
    <t>SUMMARY TABLE 1 ----&gt;</t>
  </si>
  <si>
    <t>SUMMARY TABLE 2 ----&gt;</t>
  </si>
  <si>
    <r>
      <t xml:space="preserve">(2) Weighted Averages of </t>
    </r>
    <r>
      <rPr>
        <b/>
        <u val="single"/>
        <sz val="10"/>
        <rFont val="Times New Roman"/>
        <family val="1"/>
      </rPr>
      <t>Industry/COW splits</t>
    </r>
    <r>
      <rPr>
        <sz val="10"/>
        <rFont val="Times New Roman"/>
        <family val="0"/>
      </rPr>
      <t xml:space="preserve"> within 1970 </t>
    </r>
    <r>
      <rPr>
        <b/>
        <u val="single"/>
        <sz val="10"/>
        <rFont val="Times New Roman"/>
        <family val="1"/>
      </rPr>
      <t>Occupation</t>
    </r>
    <r>
      <rPr>
        <sz val="10"/>
        <rFont val="Times New Roman"/>
        <family val="0"/>
      </rPr>
      <t xml:space="preserve"> categories</t>
    </r>
  </si>
  <si>
    <t>Summary Table 1 (Allocation Categories):</t>
  </si>
  <si>
    <t>Summary Table 2 (Not Measured Industry/COW):</t>
  </si>
  <si>
    <t>Occupation = 283, Sales clerks, retail trade</t>
  </si>
  <si>
    <t>Other sales clerks, retail trade</t>
  </si>
  <si>
    <t>All Other</t>
  </si>
  <si>
    <t>Occupation = 284, Salesmen, retail trade</t>
  </si>
  <si>
    <t>Motor vehicles and accessories dealers</t>
  </si>
  <si>
    <t>Other salesmen, retail trade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</si>
</sst>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 quotePrefix="1">
      <alignment horizontal="center"/>
    </xf>
    <xf numFmtId="0" fontId="0" fillId="0" borderId="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 quotePrefix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workbookViewId="0" topLeftCell="A1">
      <selection activeCell="A1" sqref="A1"/>
    </sheetView>
  </sheetViews>
  <sheetFormatPr defaultColWidth="9.33203125" defaultRowHeight="12.75"/>
  <cols>
    <col min="1" max="1" width="50.83203125" style="0" customWidth="1"/>
    <col min="2" max="2" width="2.16015625" style="0" customWidth="1"/>
    <col min="3" max="3" width="11.33203125" style="0" customWidth="1"/>
    <col min="4" max="4" width="2.83203125" style="0" customWidth="1"/>
    <col min="5" max="5" width="11.33203125" style="0" customWidth="1"/>
    <col min="6" max="6" width="2.33203125" style="0" customWidth="1"/>
    <col min="7" max="7" width="11.33203125" style="0" customWidth="1"/>
    <col min="8" max="8" width="2.33203125" style="0" customWidth="1"/>
    <col min="9" max="9" width="11.33203125" style="0" customWidth="1"/>
    <col min="10" max="10" width="2.83203125" style="0" customWidth="1"/>
    <col min="11" max="11" width="11.33203125" style="0" customWidth="1"/>
    <col min="12" max="12" width="2.33203125" style="0" customWidth="1"/>
    <col min="13" max="13" width="11.33203125" style="0" customWidth="1"/>
    <col min="14" max="14" width="2.33203125" style="0" customWidth="1"/>
    <col min="15" max="15" width="11.33203125" style="0" customWidth="1"/>
  </cols>
  <sheetData>
    <row r="1" ht="18.75">
      <c r="A1" s="1" t="s">
        <v>0</v>
      </c>
    </row>
    <row r="2" ht="15.75">
      <c r="A2" s="3" t="s">
        <v>2</v>
      </c>
    </row>
    <row r="3" ht="15.75">
      <c r="A3" s="2" t="s">
        <v>1</v>
      </c>
    </row>
    <row r="5" ht="12.75">
      <c r="A5" t="s">
        <v>350</v>
      </c>
    </row>
    <row r="6" ht="12.75">
      <c r="A6" t="s">
        <v>27</v>
      </c>
    </row>
    <row r="7" ht="18.75">
      <c r="A7" s="1" t="s">
        <v>3</v>
      </c>
    </row>
    <row r="9" ht="12.75">
      <c r="A9" s="9" t="s">
        <v>84</v>
      </c>
    </row>
    <row r="10" spans="3:15" ht="12.75">
      <c r="C10" s="4">
        <v>1970</v>
      </c>
      <c r="E10" s="31" t="s">
        <v>26</v>
      </c>
      <c r="F10" s="31"/>
      <c r="G10" s="31"/>
      <c r="H10" s="31"/>
      <c r="I10" s="31"/>
      <c r="K10" s="31" t="s">
        <v>3</v>
      </c>
      <c r="L10" s="31"/>
      <c r="M10" s="31"/>
      <c r="N10" s="31"/>
      <c r="O10" s="31"/>
    </row>
    <row r="11" spans="1:15" ht="12.75">
      <c r="A11" s="12" t="s">
        <v>4</v>
      </c>
      <c r="C11" s="5" t="s">
        <v>34</v>
      </c>
      <c r="E11" s="10" t="s">
        <v>24</v>
      </c>
      <c r="F11" s="4"/>
      <c r="G11" s="10" t="s">
        <v>25</v>
      </c>
      <c r="I11" s="10" t="s">
        <v>28</v>
      </c>
      <c r="K11" s="10" t="s">
        <v>24</v>
      </c>
      <c r="L11" s="4"/>
      <c r="M11" s="10" t="s">
        <v>25</v>
      </c>
      <c r="O11" s="11" t="s">
        <v>28</v>
      </c>
    </row>
    <row r="13" spans="1:15" ht="12.75">
      <c r="A13" t="s">
        <v>5</v>
      </c>
      <c r="C13" s="13" t="s">
        <v>35</v>
      </c>
      <c r="E13" s="6">
        <v>86147</v>
      </c>
      <c r="F13" s="6"/>
      <c r="G13" s="6">
        <v>200418</v>
      </c>
      <c r="H13" s="7"/>
      <c r="I13" s="6">
        <f>E13+G13</f>
        <v>286565</v>
      </c>
      <c r="K13" s="4">
        <v>60</v>
      </c>
      <c r="L13" s="4"/>
      <c r="M13" s="4">
        <v>51</v>
      </c>
      <c r="O13" s="8">
        <f>((E13*K13)+(G13*M13))/I13</f>
        <v>53.70557465147523</v>
      </c>
    </row>
    <row r="14" spans="1:15" ht="12.75">
      <c r="A14" t="s">
        <v>6</v>
      </c>
      <c r="C14" s="13" t="s">
        <v>36</v>
      </c>
      <c r="E14" s="6">
        <v>389731</v>
      </c>
      <c r="F14" s="6"/>
      <c r="G14" s="6">
        <v>224568</v>
      </c>
      <c r="H14" s="7"/>
      <c r="I14" s="6">
        <f aca="true" t="shared" si="0" ref="I14:I33">E14+G14</f>
        <v>614299</v>
      </c>
      <c r="K14" s="4">
        <v>79</v>
      </c>
      <c r="L14" s="4"/>
      <c r="M14" s="4">
        <v>61</v>
      </c>
      <c r="O14" s="8">
        <f aca="true" t="shared" si="1" ref="O14:O39">((E14*K14)+(G14*M14))/I14</f>
        <v>72.41977766527376</v>
      </c>
    </row>
    <row r="15" spans="1:15" ht="12.75">
      <c r="A15" t="s">
        <v>7</v>
      </c>
      <c r="C15" s="13" t="s">
        <v>37</v>
      </c>
      <c r="E15" s="6">
        <v>93214</v>
      </c>
      <c r="F15" s="6"/>
      <c r="G15" s="6">
        <v>49510</v>
      </c>
      <c r="H15" s="7"/>
      <c r="I15" s="6">
        <f t="shared" si="0"/>
        <v>142724</v>
      </c>
      <c r="K15" s="4">
        <v>71</v>
      </c>
      <c r="L15" s="4"/>
      <c r="M15" s="4">
        <v>43</v>
      </c>
      <c r="O15" s="8">
        <f t="shared" si="1"/>
        <v>61.286987472324206</v>
      </c>
    </row>
    <row r="16" spans="1:15" ht="12.75">
      <c r="A16" t="s">
        <v>8</v>
      </c>
      <c r="C16" s="13" t="s">
        <v>38</v>
      </c>
      <c r="E16" s="6">
        <v>55550</v>
      </c>
      <c r="F16" s="6"/>
      <c r="G16" s="6">
        <v>5526</v>
      </c>
      <c r="H16" s="7"/>
      <c r="I16" s="6">
        <f t="shared" si="0"/>
        <v>61076</v>
      </c>
      <c r="K16" s="4">
        <v>76</v>
      </c>
      <c r="L16" s="4"/>
      <c r="M16" s="4">
        <v>44</v>
      </c>
      <c r="O16" s="8">
        <f t="shared" si="1"/>
        <v>73.1047219857227</v>
      </c>
    </row>
    <row r="17" spans="1:15" ht="12.75">
      <c r="A17" t="s">
        <v>9</v>
      </c>
      <c r="C17" s="13" t="s">
        <v>39</v>
      </c>
      <c r="E17" s="6">
        <v>149613</v>
      </c>
      <c r="F17" s="6"/>
      <c r="G17" s="6">
        <v>172003</v>
      </c>
      <c r="H17" s="7"/>
      <c r="I17" s="6">
        <f t="shared" si="0"/>
        <v>321616</v>
      </c>
      <c r="K17" s="4">
        <v>70</v>
      </c>
      <c r="L17" s="4"/>
      <c r="M17" s="4">
        <v>59</v>
      </c>
      <c r="O17" s="8">
        <f t="shared" si="1"/>
        <v>64.11710549226407</v>
      </c>
    </row>
    <row r="18" spans="1:15" ht="12.75">
      <c r="A18" t="s">
        <v>40</v>
      </c>
      <c r="C18" s="13" t="s">
        <v>41</v>
      </c>
      <c r="E18" s="6">
        <v>90533</v>
      </c>
      <c r="F18" s="6"/>
      <c r="G18" s="6">
        <v>329806</v>
      </c>
      <c r="H18" s="7"/>
      <c r="I18" s="6">
        <f t="shared" si="0"/>
        <v>420339</v>
      </c>
      <c r="K18" s="4">
        <v>50</v>
      </c>
      <c r="L18" s="4"/>
      <c r="M18" s="4">
        <v>33</v>
      </c>
      <c r="O18" s="8">
        <f t="shared" si="1"/>
        <v>36.661475618488886</v>
      </c>
    </row>
    <row r="19" spans="1:15" ht="12.75">
      <c r="A19" t="s">
        <v>10</v>
      </c>
      <c r="C19" s="13" t="s">
        <v>42</v>
      </c>
      <c r="E19" s="6">
        <v>46735</v>
      </c>
      <c r="F19" s="6"/>
      <c r="G19" s="6">
        <v>51466</v>
      </c>
      <c r="H19" s="7"/>
      <c r="I19" s="6">
        <f t="shared" si="0"/>
        <v>98201</v>
      </c>
      <c r="K19" s="4">
        <v>68</v>
      </c>
      <c r="L19" s="4"/>
      <c r="M19" s="4">
        <v>47</v>
      </c>
      <c r="O19" s="8">
        <f t="shared" si="1"/>
        <v>56.99414466247798</v>
      </c>
    </row>
    <row r="20" spans="1:15" ht="12.75">
      <c r="A20" t="s">
        <v>11</v>
      </c>
      <c r="C20" s="13" t="s">
        <v>43</v>
      </c>
      <c r="E20" s="6">
        <v>28768</v>
      </c>
      <c r="F20" s="6"/>
      <c r="G20" s="6">
        <v>59245</v>
      </c>
      <c r="H20" s="7"/>
      <c r="I20" s="6">
        <f t="shared" si="0"/>
        <v>88013</v>
      </c>
      <c r="K20" s="4">
        <v>69</v>
      </c>
      <c r="L20" s="4"/>
      <c r="M20" s="4">
        <v>65</v>
      </c>
      <c r="O20" s="8">
        <f t="shared" si="1"/>
        <v>66.30744321861543</v>
      </c>
    </row>
    <row r="21" spans="1:15" ht="12.75">
      <c r="A21" t="s">
        <v>12</v>
      </c>
      <c r="C21" s="13" t="s">
        <v>44</v>
      </c>
      <c r="E21" s="6">
        <v>25246</v>
      </c>
      <c r="F21" s="6"/>
      <c r="G21" s="6">
        <v>62831</v>
      </c>
      <c r="H21" s="7"/>
      <c r="I21" s="6">
        <f t="shared" si="0"/>
        <v>88077</v>
      </c>
      <c r="K21" s="4">
        <v>68</v>
      </c>
      <c r="L21" s="4"/>
      <c r="M21" s="4">
        <v>59</v>
      </c>
      <c r="O21" s="8">
        <f t="shared" si="1"/>
        <v>61.57972001771177</v>
      </c>
    </row>
    <row r="22" spans="1:15" ht="12.75">
      <c r="A22" t="s">
        <v>13</v>
      </c>
      <c r="C22" s="13" t="s">
        <v>46</v>
      </c>
      <c r="E22" s="6">
        <v>55085</v>
      </c>
      <c r="F22" s="6"/>
      <c r="G22" s="6">
        <v>58583</v>
      </c>
      <c r="H22" s="7"/>
      <c r="I22" s="6">
        <f t="shared" si="0"/>
        <v>113668</v>
      </c>
      <c r="K22" s="4">
        <v>65</v>
      </c>
      <c r="L22" s="4"/>
      <c r="M22" s="4">
        <v>70</v>
      </c>
      <c r="O22" s="8">
        <f t="shared" si="1"/>
        <v>67.57693458141253</v>
      </c>
    </row>
    <row r="23" spans="1:15" ht="12.75">
      <c r="A23" t="s">
        <v>14</v>
      </c>
      <c r="C23" s="13" t="s">
        <v>45</v>
      </c>
      <c r="E23" s="6">
        <v>35425</v>
      </c>
      <c r="F23" s="6"/>
      <c r="G23" s="6">
        <v>142328</v>
      </c>
      <c r="H23" s="7"/>
      <c r="I23" s="6">
        <f t="shared" si="0"/>
        <v>177753</v>
      </c>
      <c r="K23" s="4">
        <v>31</v>
      </c>
      <c r="L23" s="4"/>
      <c r="M23" s="4">
        <v>33</v>
      </c>
      <c r="O23" s="8">
        <f t="shared" si="1"/>
        <v>32.60141319696433</v>
      </c>
    </row>
    <row r="24" spans="1:15" ht="12.75">
      <c r="A24" t="s">
        <v>15</v>
      </c>
      <c r="C24" s="13" t="s">
        <v>47</v>
      </c>
      <c r="E24" s="6">
        <v>51116</v>
      </c>
      <c r="F24" s="6"/>
      <c r="G24" s="6">
        <v>216283</v>
      </c>
      <c r="H24" s="7"/>
      <c r="I24" s="6">
        <f t="shared" si="0"/>
        <v>267399</v>
      </c>
      <c r="K24" s="4">
        <v>39</v>
      </c>
      <c r="L24" s="4"/>
      <c r="M24" s="4">
        <v>37</v>
      </c>
      <c r="O24" s="8">
        <f t="shared" si="1"/>
        <v>37.38232005355293</v>
      </c>
    </row>
    <row r="25" spans="1:15" ht="12.75">
      <c r="A25" t="s">
        <v>16</v>
      </c>
      <c r="C25" s="13" t="s">
        <v>48</v>
      </c>
      <c r="E25" s="6">
        <v>42320</v>
      </c>
      <c r="F25" s="6"/>
      <c r="G25" s="6">
        <v>81010</v>
      </c>
      <c r="H25" s="7"/>
      <c r="I25" s="6">
        <f t="shared" si="0"/>
        <v>123330</v>
      </c>
      <c r="K25" s="4">
        <v>64</v>
      </c>
      <c r="L25" s="4"/>
      <c r="M25" s="4">
        <v>61</v>
      </c>
      <c r="O25" s="8">
        <f t="shared" si="1"/>
        <v>62.02943322792508</v>
      </c>
    </row>
    <row r="26" spans="1:15" ht="12.75">
      <c r="A26" t="s">
        <v>17</v>
      </c>
      <c r="C26" s="13" t="s">
        <v>49</v>
      </c>
      <c r="E26" s="6">
        <v>66292</v>
      </c>
      <c r="F26" s="6"/>
      <c r="G26" s="6">
        <v>182008</v>
      </c>
      <c r="H26" s="7"/>
      <c r="I26" s="6">
        <f t="shared" si="0"/>
        <v>248300</v>
      </c>
      <c r="K26" s="4">
        <v>59</v>
      </c>
      <c r="L26" s="4"/>
      <c r="M26" s="4">
        <v>49</v>
      </c>
      <c r="O26" s="8">
        <f t="shared" si="1"/>
        <v>51.66983487716472</v>
      </c>
    </row>
    <row r="27" spans="1:15" ht="12.75">
      <c r="A27" t="s">
        <v>18</v>
      </c>
      <c r="C27" s="13" t="s">
        <v>50</v>
      </c>
      <c r="E27" s="6">
        <v>106831</v>
      </c>
      <c r="F27" s="6"/>
      <c r="G27" s="6">
        <v>20965</v>
      </c>
      <c r="H27" s="7"/>
      <c r="I27" s="6">
        <f t="shared" si="0"/>
        <v>127796</v>
      </c>
      <c r="K27" s="4">
        <v>85</v>
      </c>
      <c r="L27" s="4"/>
      <c r="M27" s="4">
        <v>85</v>
      </c>
      <c r="O27" s="8">
        <f t="shared" si="1"/>
        <v>85</v>
      </c>
    </row>
    <row r="28" spans="1:15" ht="12.75">
      <c r="A28" t="s">
        <v>19</v>
      </c>
      <c r="C28" s="13" t="s">
        <v>51</v>
      </c>
      <c r="E28" s="6">
        <v>58777</v>
      </c>
      <c r="F28" s="6"/>
      <c r="G28" s="6">
        <v>39061</v>
      </c>
      <c r="H28" s="7"/>
      <c r="I28" s="6">
        <f t="shared" si="0"/>
        <v>97838</v>
      </c>
      <c r="K28" s="4">
        <v>84</v>
      </c>
      <c r="L28" s="4"/>
      <c r="M28" s="4">
        <v>76</v>
      </c>
      <c r="O28" s="8">
        <f t="shared" si="1"/>
        <v>80.80606717226435</v>
      </c>
    </row>
    <row r="29" spans="1:15" ht="12.75">
      <c r="A29" t="s">
        <v>20</v>
      </c>
      <c r="C29" s="13" t="s">
        <v>52</v>
      </c>
      <c r="E29" s="6">
        <v>22984</v>
      </c>
      <c r="F29" s="6"/>
      <c r="G29" s="6">
        <v>29294</v>
      </c>
      <c r="H29" s="7"/>
      <c r="I29" s="6">
        <f t="shared" si="0"/>
        <v>52278</v>
      </c>
      <c r="K29" s="4">
        <v>80</v>
      </c>
      <c r="L29" s="4"/>
      <c r="M29" s="4">
        <v>67</v>
      </c>
      <c r="O29" s="8">
        <f t="shared" si="1"/>
        <v>72.7154443551781</v>
      </c>
    </row>
    <row r="30" spans="1:15" ht="12.75">
      <c r="A30" t="s">
        <v>21</v>
      </c>
      <c r="C30" s="13" t="s">
        <v>53</v>
      </c>
      <c r="E30" s="6">
        <v>23638</v>
      </c>
      <c r="F30" s="6"/>
      <c r="G30" s="6">
        <v>59384</v>
      </c>
      <c r="H30" s="7"/>
      <c r="I30" s="6">
        <f t="shared" si="0"/>
        <v>83022</v>
      </c>
      <c r="K30" s="4">
        <v>47</v>
      </c>
      <c r="L30" s="4"/>
      <c r="M30" s="4">
        <v>36</v>
      </c>
      <c r="O30" s="8">
        <f t="shared" si="1"/>
        <v>39.13191684131917</v>
      </c>
    </row>
    <row r="31" spans="1:15" ht="12.75">
      <c r="A31" t="s">
        <v>22</v>
      </c>
      <c r="C31" s="13" t="s">
        <v>54</v>
      </c>
      <c r="E31" s="6">
        <v>4142</v>
      </c>
      <c r="F31" s="6"/>
      <c r="G31" s="6">
        <v>28489</v>
      </c>
      <c r="H31" s="7"/>
      <c r="I31" s="6">
        <f t="shared" si="0"/>
        <v>32631</v>
      </c>
      <c r="K31" s="4">
        <v>53</v>
      </c>
      <c r="L31" s="4"/>
      <c r="M31" s="4">
        <v>34</v>
      </c>
      <c r="O31" s="8">
        <f t="shared" si="1"/>
        <v>36.411755692439705</v>
      </c>
    </row>
    <row r="32" spans="1:15" ht="12.75">
      <c r="A32" t="s">
        <v>23</v>
      </c>
      <c r="C32" s="13" t="s">
        <v>55</v>
      </c>
      <c r="E32" s="6">
        <v>44360</v>
      </c>
      <c r="F32" s="6"/>
      <c r="G32" s="6">
        <v>105909</v>
      </c>
      <c r="H32" s="7"/>
      <c r="I32" s="6">
        <f t="shared" si="0"/>
        <v>150269</v>
      </c>
      <c r="K32" s="4">
        <v>50</v>
      </c>
      <c r="L32" s="4"/>
      <c r="M32" s="4">
        <v>41</v>
      </c>
      <c r="O32" s="8">
        <f t="shared" si="1"/>
        <v>43.656835408500754</v>
      </c>
    </row>
    <row r="33" spans="1:15" ht="12.75">
      <c r="A33" t="s">
        <v>62</v>
      </c>
      <c r="C33" s="13" t="s">
        <v>76</v>
      </c>
      <c r="E33" s="6">
        <v>117154</v>
      </c>
      <c r="F33" s="6"/>
      <c r="G33" s="6">
        <v>84340</v>
      </c>
      <c r="H33" s="7"/>
      <c r="I33" s="6">
        <f t="shared" si="0"/>
        <v>201494</v>
      </c>
      <c r="K33" s="4">
        <v>62</v>
      </c>
      <c r="L33" s="4"/>
      <c r="M33" s="4">
        <v>49</v>
      </c>
      <c r="O33" s="8">
        <f t="shared" si="1"/>
        <v>56.55854764906151</v>
      </c>
    </row>
    <row r="34" spans="3:9" ht="12.75">
      <c r="C34" s="4"/>
      <c r="I34" s="6"/>
    </row>
    <row r="35" spans="1:15" ht="12.75">
      <c r="A35" t="s">
        <v>29</v>
      </c>
      <c r="C35" s="4">
        <v>-9</v>
      </c>
      <c r="E35" s="7">
        <f>SUM(E13:E33)</f>
        <v>1593661</v>
      </c>
      <c r="G35" s="7">
        <f>SUM(G13:G33)</f>
        <v>2203027</v>
      </c>
      <c r="I35" s="7">
        <f>SUM(I13:I33)</f>
        <v>3796688</v>
      </c>
      <c r="K35" s="4">
        <v>68</v>
      </c>
      <c r="M35" s="4">
        <v>48</v>
      </c>
      <c r="O35" s="8">
        <f t="shared" si="1"/>
        <v>56.39500638451197</v>
      </c>
    </row>
    <row r="36" spans="1:15" ht="12.75">
      <c r="A36" t="s">
        <v>33</v>
      </c>
      <c r="C36" s="4">
        <v>499</v>
      </c>
      <c r="E36" s="7">
        <f>E15+E16</f>
        <v>148764</v>
      </c>
      <c r="G36" s="7">
        <f>G15+G16</f>
        <v>55036</v>
      </c>
      <c r="I36" s="7">
        <f>I15+I16</f>
        <v>203800</v>
      </c>
      <c r="K36" s="8">
        <f>((E15*K15)+(E16*K16))/E36</f>
        <v>72.8670511682934</v>
      </c>
      <c r="M36" s="8">
        <f>((G15*M15)+(G16*M16))/G36</f>
        <v>43.10040700632313</v>
      </c>
      <c r="O36" s="8">
        <f t="shared" si="1"/>
        <v>64.82859666339549</v>
      </c>
    </row>
    <row r="37" spans="1:15" ht="12.75">
      <c r="A37" t="s">
        <v>31</v>
      </c>
      <c r="C37" s="4">
        <v>699</v>
      </c>
      <c r="E37" s="7">
        <f>SUM(E18:E26)</f>
        <v>441520</v>
      </c>
      <c r="G37" s="7">
        <f>SUM(G18:G26)</f>
        <v>1183560</v>
      </c>
      <c r="I37" s="7">
        <f>SUM(I18:I26)</f>
        <v>1625080</v>
      </c>
      <c r="K37" s="4">
        <v>56</v>
      </c>
      <c r="M37" s="4">
        <v>43</v>
      </c>
      <c r="O37" s="8">
        <f t="shared" si="1"/>
        <v>46.531986117606515</v>
      </c>
    </row>
    <row r="38" spans="1:15" ht="12.75">
      <c r="A38" t="s">
        <v>32</v>
      </c>
      <c r="C38" s="4">
        <v>719</v>
      </c>
      <c r="E38" s="7">
        <f>E27+E28</f>
        <v>165608</v>
      </c>
      <c r="G38" s="7">
        <f>G27+G28</f>
        <v>60026</v>
      </c>
      <c r="I38" s="7">
        <f>I27+I28</f>
        <v>225634</v>
      </c>
      <c r="K38" s="8">
        <f>((E27*K27)+(E28*K28))/E38</f>
        <v>84.64508357084199</v>
      </c>
      <c r="M38" s="8">
        <f>((G27*M27)+(G28*M28))/G38</f>
        <v>79.14338786525839</v>
      </c>
      <c r="O38" s="8">
        <f t="shared" si="1"/>
        <v>83.18145314979125</v>
      </c>
    </row>
    <row r="39" spans="1:15" ht="12.75">
      <c r="A39" t="s">
        <v>30</v>
      </c>
      <c r="C39" s="4">
        <v>767</v>
      </c>
      <c r="E39" s="7">
        <f>E29+E30+E31</f>
        <v>50764</v>
      </c>
      <c r="G39" s="7">
        <f>G29+G30+G31</f>
        <v>117167</v>
      </c>
      <c r="I39" s="7">
        <f>I29+I30+I31</f>
        <v>167931</v>
      </c>
      <c r="K39" s="8">
        <f>((E29*K29)+(E30*K30)+(E31*K31))/E39</f>
        <v>62.43069892049484</v>
      </c>
      <c r="M39" s="8">
        <f>((G29*M29)+(G30*M30)+(G31*M31))/G39</f>
        <v>43.26429796785784</v>
      </c>
      <c r="O39" s="8">
        <f t="shared" si="1"/>
        <v>49.05812506327003</v>
      </c>
    </row>
    <row r="40" spans="5:15" ht="12.75">
      <c r="E40" s="7"/>
      <c r="G40" s="7"/>
      <c r="I40" s="7"/>
      <c r="K40" s="8"/>
      <c r="M40" s="8"/>
      <c r="O40" s="8"/>
    </row>
    <row r="41" ht="12.75">
      <c r="A41" s="9" t="s">
        <v>85</v>
      </c>
    </row>
    <row r="42" spans="3:15" ht="12.75">
      <c r="C42" s="4">
        <v>1970</v>
      </c>
      <c r="E42" s="31" t="s">
        <v>26</v>
      </c>
      <c r="F42" s="31"/>
      <c r="G42" s="31"/>
      <c r="H42" s="31"/>
      <c r="I42" s="31"/>
      <c r="K42" s="31" t="s">
        <v>3</v>
      </c>
      <c r="L42" s="31"/>
      <c r="M42" s="31"/>
      <c r="N42" s="31"/>
      <c r="O42" s="31"/>
    </row>
    <row r="43" spans="1:15" ht="12.75">
      <c r="A43" s="12" t="s">
        <v>4</v>
      </c>
      <c r="C43" s="5" t="s">
        <v>34</v>
      </c>
      <c r="E43" s="10"/>
      <c r="F43" s="4"/>
      <c r="G43" s="10"/>
      <c r="I43" s="10" t="s">
        <v>28</v>
      </c>
      <c r="K43" s="10" t="s">
        <v>24</v>
      </c>
      <c r="L43" s="4"/>
      <c r="M43" s="10" t="s">
        <v>25</v>
      </c>
      <c r="O43" s="14" t="s">
        <v>28</v>
      </c>
    </row>
    <row r="44" ht="12.75">
      <c r="C44" s="4"/>
    </row>
    <row r="45" spans="1:15" ht="12.75">
      <c r="A45" t="s">
        <v>5</v>
      </c>
      <c r="C45" s="13" t="s">
        <v>35</v>
      </c>
      <c r="E45" s="6"/>
      <c r="F45" s="6"/>
      <c r="G45" s="6"/>
      <c r="H45" s="7"/>
      <c r="I45" s="6">
        <v>60163</v>
      </c>
      <c r="K45" s="4"/>
      <c r="L45" s="4"/>
      <c r="M45" s="4"/>
      <c r="O45" s="15">
        <v>40</v>
      </c>
    </row>
    <row r="46" spans="1:15" ht="12.75">
      <c r="A46" t="s">
        <v>56</v>
      </c>
      <c r="C46" s="13" t="s">
        <v>77</v>
      </c>
      <c r="I46" s="6">
        <v>82232</v>
      </c>
      <c r="O46" s="15">
        <v>54</v>
      </c>
    </row>
    <row r="47" spans="1:15" ht="12.75">
      <c r="A47" t="s">
        <v>57</v>
      </c>
      <c r="C47" s="13" t="s">
        <v>68</v>
      </c>
      <c r="I47" s="6">
        <v>76027</v>
      </c>
      <c r="O47" s="15">
        <v>60</v>
      </c>
    </row>
    <row r="48" spans="1:15" ht="12.75">
      <c r="A48" t="s">
        <v>58</v>
      </c>
      <c r="C48" s="13" t="s">
        <v>69</v>
      </c>
      <c r="I48" s="6">
        <v>49652</v>
      </c>
      <c r="O48" s="15">
        <v>66</v>
      </c>
    </row>
    <row r="49" spans="1:15" ht="12.75">
      <c r="A49" t="s">
        <v>59</v>
      </c>
      <c r="C49" s="13" t="s">
        <v>70</v>
      </c>
      <c r="I49" s="6">
        <v>70784</v>
      </c>
      <c r="O49" s="15">
        <v>41</v>
      </c>
    </row>
    <row r="50" spans="1:15" ht="12.75">
      <c r="A50" t="s">
        <v>60</v>
      </c>
      <c r="C50" s="13" t="s">
        <v>72</v>
      </c>
      <c r="I50" s="6">
        <v>48789</v>
      </c>
      <c r="O50" s="15">
        <v>39</v>
      </c>
    </row>
    <row r="51" spans="1:15" ht="12.75">
      <c r="A51" t="s">
        <v>61</v>
      </c>
      <c r="C51" s="13" t="s">
        <v>71</v>
      </c>
      <c r="I51" s="6">
        <v>137700</v>
      </c>
      <c r="O51" s="15">
        <v>53</v>
      </c>
    </row>
    <row r="52" spans="1:15" ht="12.75">
      <c r="A52" t="s">
        <v>63</v>
      </c>
      <c r="C52" s="13" t="s">
        <v>73</v>
      </c>
      <c r="I52" s="6">
        <v>53922</v>
      </c>
      <c r="O52" s="15">
        <v>36</v>
      </c>
    </row>
    <row r="53" spans="1:15" ht="12.75">
      <c r="A53" t="s">
        <v>64</v>
      </c>
      <c r="C53" s="13" t="s">
        <v>74</v>
      </c>
      <c r="I53" s="6">
        <v>19781</v>
      </c>
      <c r="O53" s="15">
        <v>45</v>
      </c>
    </row>
    <row r="54" spans="1:15" ht="12.75">
      <c r="A54" t="s">
        <v>8</v>
      </c>
      <c r="C54" s="13" t="s">
        <v>38</v>
      </c>
      <c r="I54" s="6">
        <v>39389</v>
      </c>
      <c r="O54" s="15">
        <v>56</v>
      </c>
    </row>
    <row r="55" spans="1:15" ht="12.75">
      <c r="A55" t="s">
        <v>65</v>
      </c>
      <c r="C55" s="13" t="s">
        <v>75</v>
      </c>
      <c r="I55" s="6">
        <v>145644</v>
      </c>
      <c r="O55" s="15">
        <v>44</v>
      </c>
    </row>
    <row r="56" spans="3:15" ht="12.75">
      <c r="C56" s="4"/>
      <c r="I56" s="6"/>
      <c r="O56" s="15"/>
    </row>
    <row r="57" spans="1:15" ht="12.75">
      <c r="A57" t="s">
        <v>66</v>
      </c>
      <c r="C57" s="4">
        <v>267</v>
      </c>
      <c r="I57" s="6">
        <f>I46+I47+I48+I49</f>
        <v>278695</v>
      </c>
      <c r="O57" s="8">
        <f>((I46*O46)+(I47*O47)+(I48*O48)+(I49*O49))/I57</f>
        <v>54.472896894454514</v>
      </c>
    </row>
    <row r="58" spans="1:15" ht="12.75">
      <c r="A58" t="s">
        <v>67</v>
      </c>
      <c r="C58" s="4">
        <v>399</v>
      </c>
      <c r="I58" s="6">
        <f>I50+I51</f>
        <v>186489</v>
      </c>
      <c r="O58" s="8">
        <f>((I50*O50)+(I51*O51))/I58</f>
        <v>49.33733893151875</v>
      </c>
    </row>
    <row r="59" spans="1:15" ht="12.75">
      <c r="A59" t="s">
        <v>33</v>
      </c>
      <c r="C59" s="4">
        <v>499</v>
      </c>
      <c r="I59" s="6">
        <f>I52+I53+I54</f>
        <v>113092</v>
      </c>
      <c r="O59" s="8">
        <f>((I52*O52)+(I53*O53)+(I54*O54))/I59</f>
        <v>44.54002935663</v>
      </c>
    </row>
    <row r="60" spans="3:9" ht="12.75">
      <c r="C60" s="4"/>
      <c r="I60" s="6"/>
    </row>
    <row r="61" ht="12.75">
      <c r="A61" s="9" t="s">
        <v>82</v>
      </c>
    </row>
    <row r="62" spans="3:15" ht="12.75">
      <c r="C62" s="4">
        <v>1970</v>
      </c>
      <c r="E62" s="31" t="s">
        <v>26</v>
      </c>
      <c r="F62" s="31"/>
      <c r="G62" s="31"/>
      <c r="H62" s="31"/>
      <c r="I62" s="31"/>
      <c r="K62" s="31" t="s">
        <v>3</v>
      </c>
      <c r="L62" s="31"/>
      <c r="M62" s="31"/>
      <c r="N62" s="31"/>
      <c r="O62" s="31"/>
    </row>
    <row r="63" spans="1:15" ht="12.75">
      <c r="A63" s="12" t="s">
        <v>4</v>
      </c>
      <c r="C63" s="5" t="s">
        <v>34</v>
      </c>
      <c r="E63" s="10"/>
      <c r="F63" s="4"/>
      <c r="G63" s="10"/>
      <c r="I63" s="10" t="s">
        <v>28</v>
      </c>
      <c r="K63" s="10" t="s">
        <v>24</v>
      </c>
      <c r="L63" s="4"/>
      <c r="M63" s="10" t="s">
        <v>25</v>
      </c>
      <c r="O63" s="14" t="s">
        <v>28</v>
      </c>
    </row>
    <row r="64" ht="12.75">
      <c r="C64" s="4"/>
    </row>
    <row r="65" spans="1:15" ht="12.75">
      <c r="A65" t="s">
        <v>5</v>
      </c>
      <c r="C65" s="13" t="s">
        <v>35</v>
      </c>
      <c r="E65" s="6"/>
      <c r="F65" s="6"/>
      <c r="G65" s="6"/>
      <c r="H65" s="7"/>
      <c r="I65" s="6">
        <v>8183</v>
      </c>
      <c r="K65" s="4"/>
      <c r="L65" s="4"/>
      <c r="M65" s="4"/>
      <c r="O65" s="15">
        <v>46</v>
      </c>
    </row>
    <row r="66" spans="1:15" ht="12.75">
      <c r="A66" t="s">
        <v>63</v>
      </c>
      <c r="C66" s="13" t="s">
        <v>73</v>
      </c>
      <c r="I66" s="6">
        <v>36838</v>
      </c>
      <c r="O66" s="15">
        <v>41</v>
      </c>
    </row>
    <row r="67" spans="1:15" ht="12.75">
      <c r="A67" t="s">
        <v>78</v>
      </c>
      <c r="C67" s="13" t="s">
        <v>79</v>
      </c>
      <c r="I67" s="6">
        <v>12096</v>
      </c>
      <c r="O67" s="15">
        <v>45</v>
      </c>
    </row>
    <row r="68" spans="1:15" ht="12.75">
      <c r="A68" t="s">
        <v>65</v>
      </c>
      <c r="C68" s="13" t="s">
        <v>81</v>
      </c>
      <c r="I68" s="6">
        <v>33167</v>
      </c>
      <c r="O68" s="15">
        <v>38</v>
      </c>
    </row>
    <row r="69" spans="3:9" ht="12.75">
      <c r="C69" s="13" t="s">
        <v>80</v>
      </c>
      <c r="I69" s="6"/>
    </row>
    <row r="70" spans="3:9" ht="12.75">
      <c r="C70" s="4"/>
      <c r="I70" s="4"/>
    </row>
    <row r="71" spans="1:15" ht="12.75">
      <c r="A71" t="s">
        <v>33</v>
      </c>
      <c r="C71" s="4">
        <v>499</v>
      </c>
      <c r="I71" s="6">
        <f>I66+I67</f>
        <v>48934</v>
      </c>
      <c r="O71" s="8">
        <f>((I66*O66)+(I67*O67))/I71</f>
        <v>41.98876037111211</v>
      </c>
    </row>
    <row r="72" ht="12.75">
      <c r="I72" s="4"/>
    </row>
    <row r="73" ht="12.75">
      <c r="A73" s="9" t="s">
        <v>83</v>
      </c>
    </row>
    <row r="74" spans="3:15" ht="12.75">
      <c r="C74" s="4">
        <v>1970</v>
      </c>
      <c r="E74" s="31" t="s">
        <v>26</v>
      </c>
      <c r="F74" s="31"/>
      <c r="G74" s="31"/>
      <c r="H74" s="31"/>
      <c r="I74" s="31"/>
      <c r="K74" s="31" t="s">
        <v>3</v>
      </c>
      <c r="L74" s="31"/>
      <c r="M74" s="31"/>
      <c r="N74" s="31"/>
      <c r="O74" s="31"/>
    </row>
    <row r="75" spans="1:15" ht="12.75">
      <c r="A75" s="12" t="s">
        <v>4</v>
      </c>
      <c r="C75" s="5" t="s">
        <v>34</v>
      </c>
      <c r="E75" s="10"/>
      <c r="F75" s="4"/>
      <c r="G75" s="10"/>
      <c r="I75" s="10" t="s">
        <v>28</v>
      </c>
      <c r="K75" s="10" t="s">
        <v>24</v>
      </c>
      <c r="L75" s="4"/>
      <c r="M75" s="10" t="s">
        <v>25</v>
      </c>
      <c r="O75" s="14" t="s">
        <v>28</v>
      </c>
    </row>
    <row r="76" ht="12.75">
      <c r="C76" s="4"/>
    </row>
    <row r="77" spans="1:15" ht="12.75">
      <c r="A77" t="s">
        <v>86</v>
      </c>
      <c r="C77" s="13" t="s">
        <v>146</v>
      </c>
      <c r="E77" s="6"/>
      <c r="F77" s="6"/>
      <c r="G77" s="6"/>
      <c r="H77" s="7"/>
      <c r="I77" s="6">
        <v>142993</v>
      </c>
      <c r="K77" s="4"/>
      <c r="L77" s="4"/>
      <c r="M77" s="4"/>
      <c r="O77" s="15">
        <v>7</v>
      </c>
    </row>
    <row r="78" spans="1:15" ht="12.75">
      <c r="A78" t="s">
        <v>87</v>
      </c>
      <c r="C78" s="13" t="s">
        <v>147</v>
      </c>
      <c r="I78" s="6">
        <v>33417</v>
      </c>
      <c r="O78" s="15">
        <v>9</v>
      </c>
    </row>
    <row r="79" spans="1:15" ht="12.75">
      <c r="A79" t="s">
        <v>88</v>
      </c>
      <c r="C79" s="13" t="s">
        <v>148</v>
      </c>
      <c r="I79" s="6">
        <v>101662</v>
      </c>
      <c r="O79" s="15">
        <v>9</v>
      </c>
    </row>
    <row r="80" spans="1:15" ht="12.75">
      <c r="A80" t="s">
        <v>89</v>
      </c>
      <c r="C80" s="13" t="s">
        <v>149</v>
      </c>
      <c r="I80" s="6">
        <v>52058</v>
      </c>
      <c r="O80" s="15">
        <v>23</v>
      </c>
    </row>
    <row r="81" spans="1:15" ht="12.75">
      <c r="A81" t="s">
        <v>90</v>
      </c>
      <c r="C81" s="13" t="s">
        <v>150</v>
      </c>
      <c r="I81" s="6">
        <v>28495</v>
      </c>
      <c r="O81" s="15">
        <v>10</v>
      </c>
    </row>
    <row r="82" spans="1:15" ht="12.75">
      <c r="A82" t="s">
        <v>91</v>
      </c>
      <c r="C82" s="13" t="s">
        <v>151</v>
      </c>
      <c r="I82" s="6">
        <v>17936</v>
      </c>
      <c r="O82" s="15">
        <v>10</v>
      </c>
    </row>
    <row r="83" spans="1:15" ht="12.75">
      <c r="A83" t="s">
        <v>92</v>
      </c>
      <c r="C83" s="13" t="s">
        <v>152</v>
      </c>
      <c r="I83" s="6">
        <v>19784</v>
      </c>
      <c r="O83" s="15">
        <v>21</v>
      </c>
    </row>
    <row r="84" spans="1:15" ht="12.75">
      <c r="A84" t="s">
        <v>93</v>
      </c>
      <c r="C84" s="13" t="s">
        <v>153</v>
      </c>
      <c r="I84" s="6">
        <v>21663</v>
      </c>
      <c r="O84" s="15">
        <v>15</v>
      </c>
    </row>
    <row r="85" spans="1:15" ht="12.75">
      <c r="A85" t="s">
        <v>94</v>
      </c>
      <c r="C85" s="13" t="s">
        <v>154</v>
      </c>
      <c r="I85" s="6">
        <v>124222</v>
      </c>
      <c r="O85" s="15">
        <v>17</v>
      </c>
    </row>
    <row r="86" spans="1:15" ht="12.75">
      <c r="A86" t="s">
        <v>95</v>
      </c>
      <c r="C86" s="13" t="s">
        <v>155</v>
      </c>
      <c r="I86" s="6">
        <v>69155</v>
      </c>
      <c r="O86" s="15">
        <v>12</v>
      </c>
    </row>
    <row r="87" spans="1:15" ht="12.75">
      <c r="A87" t="s">
        <v>96</v>
      </c>
      <c r="C87" s="13" t="s">
        <v>156</v>
      </c>
      <c r="I87" s="6">
        <v>55115</v>
      </c>
      <c r="O87" s="15">
        <v>15</v>
      </c>
    </row>
    <row r="88" spans="1:15" ht="12.75">
      <c r="A88" t="s">
        <v>97</v>
      </c>
      <c r="C88" s="13" t="s">
        <v>158</v>
      </c>
      <c r="I88" s="6">
        <v>179473</v>
      </c>
      <c r="O88" s="15">
        <v>16</v>
      </c>
    </row>
    <row r="89" spans="1:15" ht="12.75">
      <c r="A89" t="s">
        <v>98</v>
      </c>
      <c r="C89" s="13" t="s">
        <v>171</v>
      </c>
      <c r="I89" s="6">
        <v>19018</v>
      </c>
      <c r="O89" s="15">
        <v>15</v>
      </c>
    </row>
    <row r="90" spans="1:15" ht="12.75">
      <c r="A90" t="s">
        <v>99</v>
      </c>
      <c r="C90" s="13" t="s">
        <v>157</v>
      </c>
      <c r="I90" s="6">
        <v>2798</v>
      </c>
      <c r="O90" s="15">
        <v>14</v>
      </c>
    </row>
    <row r="91" spans="1:15" ht="12.75">
      <c r="A91" t="s">
        <v>100</v>
      </c>
      <c r="C91" s="13" t="s">
        <v>159</v>
      </c>
      <c r="I91" s="6">
        <v>47618</v>
      </c>
      <c r="O91" s="15">
        <v>21</v>
      </c>
    </row>
    <row r="92" spans="1:15" ht="12.75">
      <c r="A92" t="s">
        <v>101</v>
      </c>
      <c r="C92" s="13" t="s">
        <v>160</v>
      </c>
      <c r="I92" s="6">
        <v>25534</v>
      </c>
      <c r="O92" s="15">
        <v>31</v>
      </c>
    </row>
    <row r="93" spans="1:15" ht="12.75">
      <c r="A93" t="s">
        <v>102</v>
      </c>
      <c r="C93" s="13" t="s">
        <v>161</v>
      </c>
      <c r="I93" s="6">
        <v>219578</v>
      </c>
      <c r="O93" s="15">
        <v>22</v>
      </c>
    </row>
    <row r="94" spans="1:15" ht="12.75">
      <c r="A94" t="s">
        <v>103</v>
      </c>
      <c r="C94" s="13" t="s">
        <v>162</v>
      </c>
      <c r="I94" s="6">
        <v>161108</v>
      </c>
      <c r="O94" s="15">
        <v>26</v>
      </c>
    </row>
    <row r="95" spans="1:15" ht="12.75">
      <c r="A95" t="s">
        <v>104</v>
      </c>
      <c r="C95" s="13" t="s">
        <v>163</v>
      </c>
      <c r="I95" s="6">
        <v>299511</v>
      </c>
      <c r="O95" s="15">
        <v>21</v>
      </c>
    </row>
    <row r="96" spans="1:15" ht="12.75">
      <c r="A96" t="s">
        <v>105</v>
      </c>
      <c r="C96" s="13" t="s">
        <v>164</v>
      </c>
      <c r="I96" s="6">
        <v>56866</v>
      </c>
      <c r="O96" s="15">
        <v>34</v>
      </c>
    </row>
    <row r="97" spans="1:15" ht="12.75">
      <c r="A97" t="s">
        <v>106</v>
      </c>
      <c r="C97" s="13" t="s">
        <v>165</v>
      </c>
      <c r="I97" s="6">
        <v>14151</v>
      </c>
      <c r="O97" s="15">
        <v>16</v>
      </c>
    </row>
    <row r="98" spans="1:15" ht="12.75">
      <c r="A98" t="s">
        <v>107</v>
      </c>
      <c r="C98" s="13" t="s">
        <v>166</v>
      </c>
      <c r="I98" s="6">
        <v>16551</v>
      </c>
      <c r="O98" s="15">
        <v>23</v>
      </c>
    </row>
    <row r="99" spans="1:15" ht="12.75">
      <c r="A99" t="s">
        <v>108</v>
      </c>
      <c r="C99" s="13" t="s">
        <v>168</v>
      </c>
      <c r="I99" s="6">
        <v>22847</v>
      </c>
      <c r="O99" s="15">
        <v>23</v>
      </c>
    </row>
    <row r="100" spans="1:15" ht="12.75">
      <c r="A100" t="s">
        <v>109</v>
      </c>
      <c r="C100" s="13" t="s">
        <v>167</v>
      </c>
      <c r="I100" s="6">
        <v>10132</v>
      </c>
      <c r="O100" s="15">
        <v>40</v>
      </c>
    </row>
    <row r="101" spans="1:15" ht="12.75">
      <c r="A101" t="s">
        <v>110</v>
      </c>
      <c r="C101" s="13" t="s">
        <v>169</v>
      </c>
      <c r="I101" s="6">
        <v>8360</v>
      </c>
      <c r="O101" s="15">
        <v>28</v>
      </c>
    </row>
    <row r="102" spans="1:15" ht="12.75">
      <c r="A102" t="s">
        <v>111</v>
      </c>
      <c r="C102" s="13" t="s">
        <v>170</v>
      </c>
      <c r="I102" s="6">
        <v>109665</v>
      </c>
      <c r="O102" s="15">
        <v>16</v>
      </c>
    </row>
    <row r="103" spans="1:15" ht="12.75">
      <c r="A103" t="s">
        <v>112</v>
      </c>
      <c r="C103" s="13" t="s">
        <v>172</v>
      </c>
      <c r="I103" s="6">
        <v>91699</v>
      </c>
      <c r="O103" s="15">
        <v>16</v>
      </c>
    </row>
    <row r="104" spans="1:15" ht="12.75">
      <c r="A104" t="s">
        <v>113</v>
      </c>
      <c r="C104" s="13" t="s">
        <v>173</v>
      </c>
      <c r="I104" s="6">
        <v>50460</v>
      </c>
      <c r="O104" s="15">
        <v>22</v>
      </c>
    </row>
    <row r="105" spans="1:15" ht="12.75">
      <c r="A105" t="s">
        <v>114</v>
      </c>
      <c r="C105" s="13" t="s">
        <v>174</v>
      </c>
      <c r="I105" s="6">
        <v>31862</v>
      </c>
      <c r="O105" s="15">
        <v>9</v>
      </c>
    </row>
    <row r="106" spans="1:15" ht="12.75">
      <c r="A106" t="s">
        <v>115</v>
      </c>
      <c r="C106" s="13" t="s">
        <v>175</v>
      </c>
      <c r="I106" s="6">
        <v>27646</v>
      </c>
      <c r="O106" s="15">
        <v>14</v>
      </c>
    </row>
    <row r="107" spans="1:15" ht="12.75">
      <c r="A107" t="s">
        <v>116</v>
      </c>
      <c r="C107" s="13" t="s">
        <v>176</v>
      </c>
      <c r="I107" s="6">
        <v>31460</v>
      </c>
      <c r="O107" s="15">
        <v>15</v>
      </c>
    </row>
    <row r="108" spans="1:15" ht="12.75">
      <c r="A108" t="s">
        <v>117</v>
      </c>
      <c r="C108" s="13" t="s">
        <v>177</v>
      </c>
      <c r="I108" s="6">
        <v>17027</v>
      </c>
      <c r="O108" s="15">
        <v>12</v>
      </c>
    </row>
    <row r="109" spans="1:15" ht="12.75">
      <c r="A109" t="s">
        <v>118</v>
      </c>
      <c r="C109" s="13" t="s">
        <v>178</v>
      </c>
      <c r="I109" s="6">
        <v>46259</v>
      </c>
      <c r="O109" s="15">
        <v>19</v>
      </c>
    </row>
    <row r="110" spans="1:15" ht="12.75">
      <c r="A110" t="s">
        <v>119</v>
      </c>
      <c r="C110" s="13" t="s">
        <v>179</v>
      </c>
      <c r="I110" s="6">
        <v>21348</v>
      </c>
      <c r="O110" s="15">
        <v>11</v>
      </c>
    </row>
    <row r="111" spans="1:15" ht="12.75">
      <c r="A111" t="s">
        <v>120</v>
      </c>
      <c r="C111" s="13" t="s">
        <v>180</v>
      </c>
      <c r="I111" s="6">
        <v>5033</v>
      </c>
      <c r="O111" s="15">
        <v>19</v>
      </c>
    </row>
    <row r="112" spans="1:15" ht="12.75">
      <c r="A112" t="s">
        <v>121</v>
      </c>
      <c r="C112" s="13" t="s">
        <v>181</v>
      </c>
      <c r="I112" s="6">
        <v>20330</v>
      </c>
      <c r="O112" s="15">
        <v>2</v>
      </c>
    </row>
    <row r="113" spans="1:15" ht="12.75">
      <c r="A113" t="s">
        <v>122</v>
      </c>
      <c r="C113" s="13" t="s">
        <v>182</v>
      </c>
      <c r="I113" s="6">
        <v>42128</v>
      </c>
      <c r="O113" s="15">
        <v>21</v>
      </c>
    </row>
    <row r="114" spans="1:15" ht="12.75">
      <c r="A114" t="s">
        <v>123</v>
      </c>
      <c r="C114" s="13" t="s">
        <v>183</v>
      </c>
      <c r="I114" s="6">
        <v>19622</v>
      </c>
      <c r="O114" s="15">
        <v>8</v>
      </c>
    </row>
    <row r="115" spans="1:15" ht="12.75">
      <c r="A115" t="s">
        <v>124</v>
      </c>
      <c r="C115" s="13" t="s">
        <v>184</v>
      </c>
      <c r="I115" s="6">
        <v>14224</v>
      </c>
      <c r="O115" s="15">
        <v>14</v>
      </c>
    </row>
    <row r="116" spans="1:15" ht="12.75">
      <c r="A116" t="s">
        <v>125</v>
      </c>
      <c r="C116" s="13" t="s">
        <v>185</v>
      </c>
      <c r="I116" s="6">
        <v>232330</v>
      </c>
      <c r="O116" s="15">
        <v>2</v>
      </c>
    </row>
    <row r="117" spans="1:15" ht="12.75">
      <c r="A117" t="s">
        <v>126</v>
      </c>
      <c r="C117" s="13" t="s">
        <v>186</v>
      </c>
      <c r="I117" s="6">
        <v>16444</v>
      </c>
      <c r="O117" s="15">
        <v>10</v>
      </c>
    </row>
    <row r="118" spans="1:15" ht="12.75">
      <c r="A118" t="s">
        <v>141</v>
      </c>
      <c r="C118" s="13" t="s">
        <v>187</v>
      </c>
      <c r="I118" s="6">
        <v>154441</v>
      </c>
      <c r="O118" s="15">
        <v>22</v>
      </c>
    </row>
    <row r="119" spans="1:15" ht="12.75">
      <c r="A119" t="s">
        <v>142</v>
      </c>
      <c r="C119" s="13" t="s">
        <v>188</v>
      </c>
      <c r="I119" s="6">
        <v>16086</v>
      </c>
      <c r="O119" s="15">
        <v>17</v>
      </c>
    </row>
    <row r="120" spans="1:15" ht="12.75">
      <c r="A120" t="s">
        <v>127</v>
      </c>
      <c r="C120" s="13" t="s">
        <v>189</v>
      </c>
      <c r="I120" s="6">
        <v>87796</v>
      </c>
      <c r="O120" s="15">
        <v>19</v>
      </c>
    </row>
    <row r="121" spans="1:15" ht="12.75">
      <c r="A121" t="s">
        <v>190</v>
      </c>
      <c r="C121" s="13" t="s">
        <v>191</v>
      </c>
      <c r="I121" s="6">
        <v>33714</v>
      </c>
      <c r="O121" s="15">
        <v>17</v>
      </c>
    </row>
    <row r="122" spans="1:15" ht="12.75">
      <c r="A122" t="s">
        <v>128</v>
      </c>
      <c r="C122" s="13" t="s">
        <v>192</v>
      </c>
      <c r="I122" s="6">
        <v>30194</v>
      </c>
      <c r="O122" s="15">
        <v>19</v>
      </c>
    </row>
    <row r="123" spans="1:15" ht="12.75">
      <c r="A123" t="s">
        <v>129</v>
      </c>
      <c r="C123" s="13" t="s">
        <v>193</v>
      </c>
      <c r="I123" s="6">
        <v>43482</v>
      </c>
      <c r="O123" s="15">
        <v>31</v>
      </c>
    </row>
    <row r="124" spans="1:15" ht="12.75">
      <c r="A124" t="s">
        <v>130</v>
      </c>
      <c r="C124" s="13" t="s">
        <v>194</v>
      </c>
      <c r="I124" s="6">
        <v>17755</v>
      </c>
      <c r="O124" s="15">
        <v>9</v>
      </c>
    </row>
    <row r="125" spans="1:15" ht="12.75">
      <c r="A125" t="s">
        <v>131</v>
      </c>
      <c r="C125" s="13" t="s">
        <v>195</v>
      </c>
      <c r="I125" s="6">
        <v>5858</v>
      </c>
      <c r="O125" s="15">
        <v>26</v>
      </c>
    </row>
    <row r="126" spans="1:15" ht="12.75">
      <c r="A126" t="s">
        <v>132</v>
      </c>
      <c r="C126" s="13" t="s">
        <v>196</v>
      </c>
      <c r="I126" s="6">
        <v>15303</v>
      </c>
      <c r="O126" s="15">
        <v>15</v>
      </c>
    </row>
    <row r="127" spans="1:15" ht="12.75">
      <c r="A127" t="s">
        <v>133</v>
      </c>
      <c r="C127" s="13" t="s">
        <v>197</v>
      </c>
      <c r="I127" s="6">
        <v>107348</v>
      </c>
      <c r="O127" s="15">
        <v>23</v>
      </c>
    </row>
    <row r="128" spans="1:15" ht="12.75">
      <c r="A128" t="s">
        <v>134</v>
      </c>
      <c r="C128" s="13" t="s">
        <v>198</v>
      </c>
      <c r="I128" s="6">
        <v>45856</v>
      </c>
      <c r="O128" s="15">
        <v>56</v>
      </c>
    </row>
    <row r="129" spans="1:15" ht="12.75">
      <c r="A129" t="s">
        <v>135</v>
      </c>
      <c r="C129" s="13" t="s">
        <v>199</v>
      </c>
      <c r="I129" s="6">
        <v>6392</v>
      </c>
      <c r="O129" s="15">
        <v>14</v>
      </c>
    </row>
    <row r="130" spans="1:15" ht="12.75">
      <c r="A130" t="s">
        <v>136</v>
      </c>
      <c r="C130" s="13" t="s">
        <v>200</v>
      </c>
      <c r="I130" s="6">
        <v>85820</v>
      </c>
      <c r="O130" s="15">
        <v>22</v>
      </c>
    </row>
    <row r="131" spans="1:15" ht="12.75">
      <c r="A131" t="s">
        <v>137</v>
      </c>
      <c r="C131" s="13" t="s">
        <v>201</v>
      </c>
      <c r="I131" s="6">
        <v>25935</v>
      </c>
      <c r="O131" s="15">
        <v>10</v>
      </c>
    </row>
    <row r="132" spans="1:15" ht="12.75">
      <c r="A132" t="s">
        <v>138</v>
      </c>
      <c r="C132" s="13" t="s">
        <v>202</v>
      </c>
      <c r="I132" s="6">
        <v>104773</v>
      </c>
      <c r="O132" s="15">
        <v>9</v>
      </c>
    </row>
    <row r="133" spans="1:15" ht="12.75">
      <c r="A133" t="s">
        <v>139</v>
      </c>
      <c r="C133" s="13" t="s">
        <v>203</v>
      </c>
      <c r="I133" s="6">
        <v>21955</v>
      </c>
      <c r="O133" s="15">
        <v>14</v>
      </c>
    </row>
    <row r="134" spans="1:15" ht="12.75">
      <c r="A134" t="s">
        <v>140</v>
      </c>
      <c r="C134" s="13" t="s">
        <v>204</v>
      </c>
      <c r="I134" s="6">
        <v>21753</v>
      </c>
      <c r="O134" s="15">
        <v>16</v>
      </c>
    </row>
    <row r="135" spans="1:15" ht="12.75">
      <c r="A135" t="s">
        <v>5</v>
      </c>
      <c r="C135" s="13" t="s">
        <v>35</v>
      </c>
      <c r="I135" s="6">
        <v>67761</v>
      </c>
      <c r="O135" s="15">
        <v>18</v>
      </c>
    </row>
    <row r="136" spans="1:15" ht="12.75">
      <c r="A136" t="s">
        <v>63</v>
      </c>
      <c r="C136" s="13" t="s">
        <v>73</v>
      </c>
      <c r="I136" s="6">
        <v>92771</v>
      </c>
      <c r="O136" s="15">
        <v>15</v>
      </c>
    </row>
    <row r="137" spans="1:15" ht="12.75">
      <c r="A137" t="s">
        <v>64</v>
      </c>
      <c r="C137" s="13" t="s">
        <v>74</v>
      </c>
      <c r="I137" s="6">
        <v>31233</v>
      </c>
      <c r="O137" s="15">
        <v>23</v>
      </c>
    </row>
    <row r="138" spans="1:15" ht="12.75">
      <c r="A138" t="s">
        <v>8</v>
      </c>
      <c r="C138" s="13" t="s">
        <v>38</v>
      </c>
      <c r="I138" s="6">
        <v>47791</v>
      </c>
      <c r="O138" s="15">
        <v>21</v>
      </c>
    </row>
    <row r="139" spans="1:15" ht="12.75">
      <c r="A139" t="s">
        <v>143</v>
      </c>
      <c r="C139" s="13" t="s">
        <v>205</v>
      </c>
      <c r="I139" s="6">
        <v>186921</v>
      </c>
      <c r="O139" s="15">
        <v>17</v>
      </c>
    </row>
    <row r="140" spans="1:15" ht="12.75">
      <c r="A140" t="s">
        <v>144</v>
      </c>
      <c r="C140" s="13" t="s">
        <v>206</v>
      </c>
      <c r="I140" s="6">
        <v>45472</v>
      </c>
      <c r="O140" s="15">
        <v>19</v>
      </c>
    </row>
    <row r="141" spans="1:15" ht="12.75">
      <c r="A141" t="s">
        <v>23</v>
      </c>
      <c r="C141" s="13" t="s">
        <v>55</v>
      </c>
      <c r="I141" s="6">
        <v>9380</v>
      </c>
      <c r="O141" s="15">
        <v>11</v>
      </c>
    </row>
    <row r="142" spans="1:15" ht="12.75">
      <c r="A142" t="s">
        <v>145</v>
      </c>
      <c r="C142" s="13" t="s">
        <v>207</v>
      </c>
      <c r="I142" s="6">
        <v>45853</v>
      </c>
      <c r="O142" s="15">
        <v>17</v>
      </c>
    </row>
    <row r="143" spans="1:15" ht="12.75">
      <c r="A143" t="s">
        <v>62</v>
      </c>
      <c r="C143" s="13" t="s">
        <v>208</v>
      </c>
      <c r="I143" s="6">
        <v>56124</v>
      </c>
      <c r="O143" s="15">
        <v>20</v>
      </c>
    </row>
    <row r="144" spans="3:15" ht="12.75">
      <c r="C144" s="4"/>
      <c r="I144" s="6"/>
      <c r="O144" s="15"/>
    </row>
    <row r="145" spans="1:15" ht="12.75">
      <c r="A145" t="s">
        <v>66</v>
      </c>
      <c r="C145" s="4">
        <v>267</v>
      </c>
      <c r="I145" s="6">
        <f>SUM(I77:I102)</f>
        <v>1859710</v>
      </c>
      <c r="O145" s="8">
        <f>((I77*O77)+(I78*O78)+(I79*O79)+(I80*O80)+(I81*O81)+(I82*O82)+(I83*O83)+(I84*O84)+(I85*O85)+(I86*O86)+(I87*O87)+(I88*O88)+(I89*O89)+(I90*O90)+(I91*O91)+(I92*O92)+(I93*O93)+(I94*O94)+(I95*O95)+(I96*O96)+(I97*O97)+(I98*O98)+(I99*O99)+(I100*O100)+(I101*O101)+(I102*O102))/I145</f>
        <v>18.359789967252958</v>
      </c>
    </row>
    <row r="146" spans="1:15" ht="12.75">
      <c r="A146" t="s">
        <v>67</v>
      </c>
      <c r="C146" s="4">
        <v>399</v>
      </c>
      <c r="I146" s="6">
        <f>SUM(I103:I133)</f>
        <v>1470580</v>
      </c>
      <c r="O146" s="8">
        <f>((I103*O103)+(I104*O104)+(I105*O105)+(I106*O106)+(I107*O107)+(I108*O108)+(I109*O109)+(I110*O110)+(I111*O111)+(I112*O112)+(I113*O113)+(I114*O114)+(I115*O115)+(I116*O116)+(I117*O117)+(I118*O118)+(I119*O119)+(I120*O120)+(I121*O121)+(I122*O122)+(I123*O123)+(I124*O124)+(I125*O125)+(I126*O126)+(I127*O127)+(I128*O128)+(I129*O129)+(I130*O130)+(I131*O131)+(I132*O132)+(I133*O133))/I146</f>
        <v>16.284128031116975</v>
      </c>
    </row>
    <row r="147" spans="1:15" ht="12.75">
      <c r="A147" t="s">
        <v>33</v>
      </c>
      <c r="C147" s="4">
        <v>499</v>
      </c>
      <c r="I147" s="6">
        <f>SUM(I136:I138)</f>
        <v>171795</v>
      </c>
      <c r="O147" s="8">
        <f>((I136*O136)+(I137*O137)+(I138*O138))/I147</f>
        <v>18.123548415262377</v>
      </c>
    </row>
    <row r="148" spans="3:15" ht="12.75">
      <c r="C148" s="4"/>
      <c r="I148" s="6"/>
      <c r="O148" s="15"/>
    </row>
    <row r="149" spans="3:15" ht="12.75">
      <c r="C149" s="4"/>
      <c r="I149" s="6"/>
      <c r="O149" s="15"/>
    </row>
    <row r="150" ht="12.75">
      <c r="A150" s="9" t="s">
        <v>209</v>
      </c>
    </row>
    <row r="151" spans="3:15" ht="12.75">
      <c r="C151" s="4">
        <v>1970</v>
      </c>
      <c r="E151" s="31" t="s">
        <v>26</v>
      </c>
      <c r="F151" s="31"/>
      <c r="G151" s="31"/>
      <c r="H151" s="31"/>
      <c r="I151" s="31"/>
      <c r="K151" s="31" t="s">
        <v>3</v>
      </c>
      <c r="L151" s="31"/>
      <c r="M151" s="31"/>
      <c r="N151" s="31"/>
      <c r="O151" s="31"/>
    </row>
    <row r="152" spans="1:15" ht="12.75">
      <c r="A152" s="12" t="s">
        <v>4</v>
      </c>
      <c r="C152" s="5" t="s">
        <v>34</v>
      </c>
      <c r="E152" s="10"/>
      <c r="F152" s="4"/>
      <c r="G152" s="10"/>
      <c r="I152" s="10" t="s">
        <v>28</v>
      </c>
      <c r="K152" s="10" t="s">
        <v>24</v>
      </c>
      <c r="L152" s="4"/>
      <c r="M152" s="10" t="s">
        <v>25</v>
      </c>
      <c r="O152" s="14" t="s">
        <v>28</v>
      </c>
    </row>
    <row r="153" ht="12.75">
      <c r="C153" s="4"/>
    </row>
    <row r="154" spans="1:15" ht="12.75">
      <c r="A154" t="s">
        <v>86</v>
      </c>
      <c r="C154" s="13" t="s">
        <v>146</v>
      </c>
      <c r="E154" s="6"/>
      <c r="F154" s="6"/>
      <c r="G154" s="6"/>
      <c r="H154" s="7"/>
      <c r="I154" s="6">
        <v>145472</v>
      </c>
      <c r="K154" s="4"/>
      <c r="L154" s="4"/>
      <c r="M154" s="4"/>
      <c r="O154" s="15">
        <v>3</v>
      </c>
    </row>
    <row r="155" spans="1:15" ht="12.75">
      <c r="A155" t="s">
        <v>87</v>
      </c>
      <c r="C155" s="13" t="s">
        <v>147</v>
      </c>
      <c r="I155" s="6">
        <v>15869</v>
      </c>
      <c r="O155" s="15">
        <v>2</v>
      </c>
    </row>
    <row r="156" spans="1:15" ht="12.75">
      <c r="A156" t="s">
        <v>88</v>
      </c>
      <c r="C156" s="13" t="s">
        <v>148</v>
      </c>
      <c r="I156" s="6">
        <v>19441</v>
      </c>
      <c r="O156" s="15">
        <v>5</v>
      </c>
    </row>
    <row r="157" spans="1:15" ht="12.75">
      <c r="A157" t="s">
        <v>89</v>
      </c>
      <c r="C157" s="13" t="s">
        <v>149</v>
      </c>
      <c r="I157" s="6">
        <v>13904</v>
      </c>
      <c r="O157" s="15">
        <v>14</v>
      </c>
    </row>
    <row r="158" spans="1:15" ht="12.75">
      <c r="A158" t="s">
        <v>90</v>
      </c>
      <c r="C158" s="13" t="s">
        <v>150</v>
      </c>
      <c r="I158" s="6">
        <v>22778</v>
      </c>
      <c r="O158" s="15">
        <v>5</v>
      </c>
    </row>
    <row r="159" spans="1:15" ht="12.75">
      <c r="A159" t="s">
        <v>91</v>
      </c>
      <c r="C159" s="13" t="s">
        <v>151</v>
      </c>
      <c r="I159" s="6">
        <v>27242</v>
      </c>
      <c r="O159" s="15">
        <v>5</v>
      </c>
    </row>
    <row r="160" spans="1:15" ht="12.75">
      <c r="A160" t="s">
        <v>92</v>
      </c>
      <c r="C160" s="13" t="s">
        <v>152</v>
      </c>
      <c r="I160" s="6">
        <v>5990</v>
      </c>
      <c r="O160" s="15">
        <v>7</v>
      </c>
    </row>
    <row r="161" spans="1:15" ht="12.75">
      <c r="A161" t="s">
        <v>93</v>
      </c>
      <c r="C161" s="13" t="s">
        <v>153</v>
      </c>
      <c r="I161" s="6">
        <v>8932</v>
      </c>
      <c r="O161" s="15">
        <v>5</v>
      </c>
    </row>
    <row r="162" spans="1:15" ht="12.75">
      <c r="A162" t="s">
        <v>94</v>
      </c>
      <c r="C162" s="13" t="s">
        <v>154</v>
      </c>
      <c r="I162" s="6">
        <v>139104</v>
      </c>
      <c r="O162" s="15">
        <v>9</v>
      </c>
    </row>
    <row r="163" spans="1:15" ht="12.75">
      <c r="A163" t="s">
        <v>95</v>
      </c>
      <c r="C163" s="13" t="s">
        <v>155</v>
      </c>
      <c r="I163" s="6">
        <v>51974</v>
      </c>
      <c r="O163" s="15">
        <v>4</v>
      </c>
    </row>
    <row r="164" spans="1:15" ht="12.75">
      <c r="A164" t="s">
        <v>96</v>
      </c>
      <c r="C164" s="13" t="s">
        <v>156</v>
      </c>
      <c r="I164" s="6">
        <v>26916</v>
      </c>
      <c r="O164" s="15">
        <v>6</v>
      </c>
    </row>
    <row r="165" spans="1:15" ht="12.75">
      <c r="A165" t="s">
        <v>97</v>
      </c>
      <c r="C165" s="13" t="s">
        <v>158</v>
      </c>
      <c r="I165" s="6">
        <v>49775</v>
      </c>
      <c r="O165" s="15">
        <v>7</v>
      </c>
    </row>
    <row r="166" spans="1:15" ht="12.75">
      <c r="A166" t="s">
        <v>98</v>
      </c>
      <c r="C166" s="13" t="s">
        <v>171</v>
      </c>
      <c r="I166" s="6">
        <v>4495</v>
      </c>
      <c r="O166" s="15">
        <v>10</v>
      </c>
    </row>
    <row r="167" spans="1:15" ht="12.75">
      <c r="A167" t="s">
        <v>99</v>
      </c>
      <c r="C167" s="13" t="s">
        <v>157</v>
      </c>
      <c r="I167" s="6">
        <v>856</v>
      </c>
      <c r="O167" s="15">
        <v>9</v>
      </c>
    </row>
    <row r="168" spans="1:15" ht="12.75">
      <c r="A168" t="s">
        <v>100</v>
      </c>
      <c r="C168" s="13" t="s">
        <v>159</v>
      </c>
      <c r="I168" s="6">
        <v>12858</v>
      </c>
      <c r="O168" s="15">
        <v>14</v>
      </c>
    </row>
    <row r="169" spans="1:15" ht="12.75">
      <c r="A169" t="s">
        <v>101</v>
      </c>
      <c r="C169" s="13" t="s">
        <v>160</v>
      </c>
      <c r="I169" s="6">
        <v>1587</v>
      </c>
      <c r="O169" s="15">
        <v>17</v>
      </c>
    </row>
    <row r="170" spans="1:15" ht="12.75">
      <c r="A170" t="s">
        <v>102</v>
      </c>
      <c r="C170" s="13" t="s">
        <v>161</v>
      </c>
      <c r="I170" s="6">
        <v>39892</v>
      </c>
      <c r="O170" s="15">
        <v>10</v>
      </c>
    </row>
    <row r="171" spans="1:15" ht="12.75">
      <c r="A171" t="s">
        <v>103</v>
      </c>
      <c r="C171" s="13" t="s">
        <v>162</v>
      </c>
      <c r="I171" s="6">
        <v>26409</v>
      </c>
      <c r="O171" s="15">
        <v>14</v>
      </c>
    </row>
    <row r="172" spans="1:15" ht="12.75">
      <c r="A172" t="s">
        <v>104</v>
      </c>
      <c r="C172" s="13" t="s">
        <v>163</v>
      </c>
      <c r="I172" s="6">
        <v>47400</v>
      </c>
      <c r="O172" s="15">
        <v>13</v>
      </c>
    </row>
    <row r="173" spans="1:15" ht="12.75">
      <c r="A173" t="s">
        <v>105</v>
      </c>
      <c r="C173" s="13" t="s">
        <v>164</v>
      </c>
      <c r="I173" s="6">
        <v>3636</v>
      </c>
      <c r="O173" s="15">
        <v>15</v>
      </c>
    </row>
    <row r="174" spans="1:15" ht="12.75">
      <c r="A174" t="s">
        <v>106</v>
      </c>
      <c r="C174" s="13" t="s">
        <v>165</v>
      </c>
      <c r="I174" s="6">
        <v>14981</v>
      </c>
      <c r="O174" s="15">
        <v>2</v>
      </c>
    </row>
    <row r="175" spans="1:15" ht="12.75">
      <c r="A175" t="s">
        <v>107</v>
      </c>
      <c r="C175" s="13" t="s">
        <v>166</v>
      </c>
      <c r="I175" s="6">
        <v>5722</v>
      </c>
      <c r="O175" s="15">
        <v>8</v>
      </c>
    </row>
    <row r="176" spans="1:15" ht="12.75">
      <c r="A176" t="s">
        <v>108</v>
      </c>
      <c r="C176" s="13" t="s">
        <v>168</v>
      </c>
      <c r="I176" s="6">
        <v>2144</v>
      </c>
      <c r="O176" s="15">
        <v>10</v>
      </c>
    </row>
    <row r="177" spans="1:15" ht="12.75">
      <c r="A177" t="s">
        <v>109</v>
      </c>
      <c r="C177" s="13" t="s">
        <v>167</v>
      </c>
      <c r="I177" s="6">
        <v>962</v>
      </c>
      <c r="O177" s="15">
        <v>16</v>
      </c>
    </row>
    <row r="178" spans="1:15" ht="12.75">
      <c r="A178" t="s">
        <v>110</v>
      </c>
      <c r="C178" s="13" t="s">
        <v>169</v>
      </c>
      <c r="I178" s="6">
        <v>697</v>
      </c>
      <c r="O178" s="15">
        <v>11</v>
      </c>
    </row>
    <row r="179" spans="1:15" ht="12.75">
      <c r="A179" t="s">
        <v>111</v>
      </c>
      <c r="C179" s="13" t="s">
        <v>170</v>
      </c>
      <c r="I179" s="6">
        <v>13690</v>
      </c>
      <c r="O179" s="15">
        <v>12</v>
      </c>
    </row>
    <row r="180" spans="1:15" ht="12.75">
      <c r="A180" t="s">
        <v>112</v>
      </c>
      <c r="C180" s="13" t="s">
        <v>172</v>
      </c>
      <c r="I180" s="6">
        <v>32927</v>
      </c>
      <c r="O180" s="15">
        <v>8</v>
      </c>
    </row>
    <row r="181" spans="1:15" ht="12.75">
      <c r="A181" t="s">
        <v>113</v>
      </c>
      <c r="C181" s="13" t="s">
        <v>173</v>
      </c>
      <c r="I181" s="6">
        <v>14105</v>
      </c>
      <c r="O181" s="15">
        <v>13</v>
      </c>
    </row>
    <row r="182" spans="1:15" ht="12.75">
      <c r="A182" t="s">
        <v>114</v>
      </c>
      <c r="C182" s="13" t="s">
        <v>174</v>
      </c>
      <c r="I182" s="6">
        <v>20855</v>
      </c>
      <c r="O182" s="15">
        <v>6</v>
      </c>
    </row>
    <row r="183" spans="1:15" ht="12.75">
      <c r="A183" t="s">
        <v>115</v>
      </c>
      <c r="C183" s="13" t="s">
        <v>175</v>
      </c>
      <c r="I183" s="6">
        <v>19053</v>
      </c>
      <c r="O183" s="15">
        <v>6</v>
      </c>
    </row>
    <row r="184" spans="1:15" ht="12.75">
      <c r="A184" t="s">
        <v>116</v>
      </c>
      <c r="C184" s="13" t="s">
        <v>176</v>
      </c>
      <c r="I184" s="6">
        <v>8089</v>
      </c>
      <c r="O184" s="15">
        <v>10</v>
      </c>
    </row>
    <row r="185" spans="1:15" ht="12.75">
      <c r="A185" t="s">
        <v>117</v>
      </c>
      <c r="C185" s="13" t="s">
        <v>177</v>
      </c>
      <c r="I185" s="6">
        <v>3412</v>
      </c>
      <c r="O185" s="15">
        <v>10</v>
      </c>
    </row>
    <row r="186" spans="1:15" ht="12.75">
      <c r="A186" t="s">
        <v>118</v>
      </c>
      <c r="C186" s="13" t="s">
        <v>178</v>
      </c>
      <c r="I186" s="6">
        <v>23711</v>
      </c>
      <c r="O186" s="15">
        <v>16</v>
      </c>
    </row>
    <row r="187" spans="1:15" ht="12.75">
      <c r="A187" t="s">
        <v>119</v>
      </c>
      <c r="C187" s="13" t="s">
        <v>179</v>
      </c>
      <c r="I187" s="6">
        <v>18668</v>
      </c>
      <c r="O187" s="15">
        <v>5</v>
      </c>
    </row>
    <row r="188" spans="1:15" ht="12.75">
      <c r="A188" t="s">
        <v>120</v>
      </c>
      <c r="C188" s="13" t="s">
        <v>180</v>
      </c>
      <c r="I188" s="6">
        <v>2652</v>
      </c>
      <c r="O188" s="15">
        <v>14</v>
      </c>
    </row>
    <row r="189" spans="1:15" ht="12.75">
      <c r="A189" t="s">
        <v>121</v>
      </c>
      <c r="C189" s="13" t="s">
        <v>181</v>
      </c>
      <c r="I189" s="6">
        <v>6421</v>
      </c>
      <c r="O189" s="15">
        <v>0</v>
      </c>
    </row>
    <row r="190" spans="1:15" ht="12.75">
      <c r="A190" t="s">
        <v>122</v>
      </c>
      <c r="C190" s="13" t="s">
        <v>182</v>
      </c>
      <c r="I190" s="6">
        <v>2091</v>
      </c>
      <c r="O190" s="15">
        <v>4</v>
      </c>
    </row>
    <row r="191" spans="1:15" ht="12.75">
      <c r="A191" t="s">
        <v>123</v>
      </c>
      <c r="C191" s="13" t="s">
        <v>183</v>
      </c>
      <c r="I191" s="6">
        <v>3020</v>
      </c>
      <c r="O191" s="15">
        <v>9</v>
      </c>
    </row>
    <row r="192" spans="1:15" ht="12.75">
      <c r="A192" t="s">
        <v>124</v>
      </c>
      <c r="C192" s="13" t="s">
        <v>184</v>
      </c>
      <c r="I192" s="6">
        <v>5467</v>
      </c>
      <c r="O192" s="15">
        <v>14</v>
      </c>
    </row>
    <row r="193" spans="1:15" ht="12.75">
      <c r="A193" t="s">
        <v>125</v>
      </c>
      <c r="C193" s="13" t="s">
        <v>185</v>
      </c>
      <c r="I193" s="6">
        <v>41361</v>
      </c>
      <c r="O193" s="15">
        <v>1</v>
      </c>
    </row>
    <row r="194" spans="1:15" ht="12.75">
      <c r="A194" t="s">
        <v>126</v>
      </c>
      <c r="C194" s="13" t="s">
        <v>186</v>
      </c>
      <c r="I194" s="6">
        <v>3229</v>
      </c>
      <c r="O194" s="15">
        <v>6</v>
      </c>
    </row>
    <row r="195" spans="1:15" ht="12.75">
      <c r="A195" t="s">
        <v>141</v>
      </c>
      <c r="C195" s="13" t="s">
        <v>187</v>
      </c>
      <c r="I195" s="6">
        <v>5048</v>
      </c>
      <c r="O195" s="15">
        <v>11</v>
      </c>
    </row>
    <row r="196" spans="1:15" ht="12.75">
      <c r="A196" t="s">
        <v>142</v>
      </c>
      <c r="C196" s="13" t="s">
        <v>188</v>
      </c>
      <c r="I196" s="6">
        <v>2114</v>
      </c>
      <c r="O196" s="15">
        <v>6</v>
      </c>
    </row>
    <row r="197" spans="1:15" ht="12.75">
      <c r="A197" t="s">
        <v>127</v>
      </c>
      <c r="C197" s="13" t="s">
        <v>189</v>
      </c>
      <c r="I197" s="6">
        <v>27586</v>
      </c>
      <c r="O197" s="15">
        <v>6</v>
      </c>
    </row>
    <row r="198" spans="1:15" ht="12.75">
      <c r="A198" t="s">
        <v>190</v>
      </c>
      <c r="C198" s="13" t="s">
        <v>191</v>
      </c>
      <c r="I198" s="6">
        <v>8101</v>
      </c>
      <c r="O198" s="15">
        <v>10</v>
      </c>
    </row>
    <row r="199" spans="1:15" ht="12.75">
      <c r="A199" t="s">
        <v>128</v>
      </c>
      <c r="C199" s="13" t="s">
        <v>192</v>
      </c>
      <c r="I199" s="6">
        <v>7321</v>
      </c>
      <c r="O199" s="15">
        <v>8</v>
      </c>
    </row>
    <row r="200" spans="1:15" ht="12.75">
      <c r="A200" t="s">
        <v>129</v>
      </c>
      <c r="C200" s="13" t="s">
        <v>193</v>
      </c>
      <c r="I200" s="6">
        <v>10505</v>
      </c>
      <c r="O200" s="15">
        <v>23</v>
      </c>
    </row>
    <row r="201" spans="1:15" ht="12.75">
      <c r="A201" t="s">
        <v>130</v>
      </c>
      <c r="C201" s="13" t="s">
        <v>194</v>
      </c>
      <c r="I201" s="6">
        <v>3022</v>
      </c>
      <c r="O201" s="15">
        <v>4</v>
      </c>
    </row>
    <row r="202" spans="1:15" ht="12.75">
      <c r="A202" t="s">
        <v>131</v>
      </c>
      <c r="C202" s="13" t="s">
        <v>195</v>
      </c>
      <c r="I202" s="6">
        <v>1627</v>
      </c>
      <c r="O202" s="15">
        <v>22</v>
      </c>
    </row>
    <row r="203" spans="1:15" ht="12.75">
      <c r="A203" t="s">
        <v>132</v>
      </c>
      <c r="C203" s="13" t="s">
        <v>196</v>
      </c>
      <c r="I203" s="6">
        <v>4511</v>
      </c>
      <c r="O203" s="15">
        <v>8</v>
      </c>
    </row>
    <row r="204" spans="1:15" ht="12.75">
      <c r="A204" t="s">
        <v>133</v>
      </c>
      <c r="C204" s="13" t="s">
        <v>197</v>
      </c>
      <c r="I204" s="6">
        <v>55027</v>
      </c>
      <c r="O204" s="15">
        <v>8</v>
      </c>
    </row>
    <row r="205" spans="1:15" ht="12.75">
      <c r="A205" t="s">
        <v>134</v>
      </c>
      <c r="C205" s="13" t="s">
        <v>198</v>
      </c>
      <c r="I205" s="6">
        <v>24480</v>
      </c>
      <c r="O205" s="15">
        <v>26</v>
      </c>
    </row>
    <row r="206" spans="1:15" ht="12.75">
      <c r="A206" t="s">
        <v>135</v>
      </c>
      <c r="C206" s="13" t="s">
        <v>199</v>
      </c>
      <c r="I206" s="6">
        <v>5866</v>
      </c>
      <c r="O206" s="15">
        <v>3</v>
      </c>
    </row>
    <row r="207" spans="1:15" ht="12.75">
      <c r="A207" t="s">
        <v>136</v>
      </c>
      <c r="C207" s="13" t="s">
        <v>200</v>
      </c>
      <c r="I207" s="6">
        <v>14713</v>
      </c>
      <c r="O207" s="15">
        <v>12</v>
      </c>
    </row>
    <row r="208" spans="1:15" ht="12.75">
      <c r="A208" t="s">
        <v>137</v>
      </c>
      <c r="C208" s="13" t="s">
        <v>201</v>
      </c>
      <c r="I208" s="6">
        <v>6409</v>
      </c>
      <c r="O208" s="15">
        <v>2</v>
      </c>
    </row>
    <row r="209" spans="1:15" ht="12.75">
      <c r="A209" t="s">
        <v>138</v>
      </c>
      <c r="C209" s="13" t="s">
        <v>202</v>
      </c>
      <c r="I209" s="6">
        <v>4009</v>
      </c>
      <c r="O209" s="15">
        <v>10</v>
      </c>
    </row>
    <row r="210" spans="1:15" ht="12.75">
      <c r="A210" t="s">
        <v>139</v>
      </c>
      <c r="C210" s="13" t="s">
        <v>203</v>
      </c>
      <c r="I210" s="6">
        <v>1482</v>
      </c>
      <c r="O210" s="15">
        <v>12</v>
      </c>
    </row>
    <row r="211" spans="1:15" ht="12.75">
      <c r="A211" t="s">
        <v>140</v>
      </c>
      <c r="C211" s="13" t="s">
        <v>204</v>
      </c>
      <c r="I211" s="6">
        <v>9486</v>
      </c>
      <c r="O211" s="15">
        <v>8</v>
      </c>
    </row>
    <row r="212" spans="1:15" ht="12.75">
      <c r="A212" t="s">
        <v>5</v>
      </c>
      <c r="C212" s="13" t="s">
        <v>35</v>
      </c>
      <c r="I212" s="6">
        <v>746997</v>
      </c>
      <c r="O212" s="4">
        <v>7</v>
      </c>
    </row>
    <row r="213" spans="1:15" ht="12.75">
      <c r="A213" t="s">
        <v>63</v>
      </c>
      <c r="C213" s="13" t="s">
        <v>73</v>
      </c>
      <c r="I213" s="6">
        <v>276957</v>
      </c>
      <c r="O213" s="15">
        <v>3</v>
      </c>
    </row>
    <row r="214" spans="1:15" ht="12.75">
      <c r="A214" t="s">
        <v>64</v>
      </c>
      <c r="C214" s="13" t="s">
        <v>74</v>
      </c>
      <c r="I214" s="6">
        <v>112134</v>
      </c>
      <c r="O214" s="15">
        <v>9</v>
      </c>
    </row>
    <row r="215" spans="1:15" ht="12.75">
      <c r="A215" t="s">
        <v>8</v>
      </c>
      <c r="C215" s="13" t="s">
        <v>38</v>
      </c>
      <c r="I215" s="6">
        <v>130315</v>
      </c>
      <c r="O215" s="15">
        <v>6</v>
      </c>
    </row>
    <row r="216" spans="1:15" ht="12.75">
      <c r="A216" t="s">
        <v>143</v>
      </c>
      <c r="C216" s="13" t="s">
        <v>205</v>
      </c>
      <c r="I216" s="6">
        <v>316608</v>
      </c>
      <c r="O216" s="15">
        <v>12</v>
      </c>
    </row>
    <row r="217" spans="1:15" ht="12.75">
      <c r="A217" t="s">
        <v>144</v>
      </c>
      <c r="C217" s="13" t="s">
        <v>206</v>
      </c>
      <c r="I217" s="6">
        <v>13923</v>
      </c>
      <c r="O217" s="15">
        <v>9</v>
      </c>
    </row>
    <row r="218" spans="1:15" ht="12.75">
      <c r="A218" t="s">
        <v>23</v>
      </c>
      <c r="C218" s="13" t="s">
        <v>55</v>
      </c>
      <c r="I218" s="6">
        <v>73046</v>
      </c>
      <c r="O218" s="15">
        <v>5</v>
      </c>
    </row>
    <row r="219" spans="1:15" ht="12.75">
      <c r="A219" t="s">
        <v>145</v>
      </c>
      <c r="C219" s="13" t="s">
        <v>207</v>
      </c>
      <c r="I219" s="6">
        <v>101691</v>
      </c>
      <c r="O219" s="15">
        <v>7</v>
      </c>
    </row>
    <row r="220" spans="1:15" ht="12.75">
      <c r="A220" t="s">
        <v>62</v>
      </c>
      <c r="C220" s="13" t="s">
        <v>208</v>
      </c>
      <c r="I220" s="6">
        <v>172257</v>
      </c>
      <c r="O220" s="15">
        <v>6</v>
      </c>
    </row>
    <row r="221" spans="3:15" ht="12.75">
      <c r="C221" s="4"/>
      <c r="I221" s="6"/>
      <c r="O221" s="15"/>
    </row>
    <row r="222" spans="1:15" ht="12.75">
      <c r="A222" t="s">
        <v>66</v>
      </c>
      <c r="C222" s="4">
        <v>267</v>
      </c>
      <c r="I222" s="6">
        <f>SUM(I154:I179)</f>
        <v>702726</v>
      </c>
      <c r="O222" s="8">
        <f>((I154*O154)+(I155*O155)+(I156*O156)+(I157*O157)+(I158*O158)+(I159*O159)+(I160*O160)+(I161*O161)+(I162*O162)+(I163*O163)+(I164*O164)+(I165*O165)+(I166*O166)+(I167*O167)+(I168*O168)+(I169*O169)+(I170*O170)+(I171*O171)+(I172*O172)+(I173*O173)+(I174*O174)+(I175*O175)+(I176*O176)+(I177*O177)+(I178*O178)+(I179*O179))/I222</f>
        <v>7.186308746225413</v>
      </c>
    </row>
    <row r="223" spans="1:15" ht="12.75">
      <c r="A223" t="s">
        <v>67</v>
      </c>
      <c r="C223" s="4">
        <v>399</v>
      </c>
      <c r="I223" s="6">
        <f>SUM(I180:I210)</f>
        <v>386882</v>
      </c>
      <c r="O223" s="8">
        <f>((I180*O180)+(I181*O181)+(I182*O182)+(I183*O183)+(I184*O184)+(I185*O185)+(I186*O186)+(I187*O187)+(I188*O188)+(I189*O189)+(I190*O190)+(I191*O191)+(I192*O192)+(I193*O193)+(I194*O194)+(I195*O195)+(I196*O196)+(I197*O197)+(I198*O198)+(I199*O199)+(I200*O200)+(I201*O201)+(I202*O202)+(I203*O203)+(I204*O204)+(I205*O205)+(I206*O206)+(I207*O207)+(I208*O208)+(I209*O209)+(I210*O210))/I223</f>
        <v>9.109581215977999</v>
      </c>
    </row>
    <row r="224" spans="1:15" ht="12.75">
      <c r="A224" t="s">
        <v>33</v>
      </c>
      <c r="C224" s="4">
        <v>499</v>
      </c>
      <c r="I224" s="6">
        <f>SUM(I213:I215)</f>
        <v>519406</v>
      </c>
      <c r="O224" s="8">
        <f>((I213*O213)+(I214*O214)+(I215*O215))/I224</f>
        <v>5.048010612122309</v>
      </c>
    </row>
    <row r="225" spans="3:15" ht="12.75">
      <c r="C225" s="4"/>
      <c r="I225" s="6"/>
      <c r="O225" s="15"/>
    </row>
  </sheetData>
  <mergeCells count="10">
    <mergeCell ref="E10:I10"/>
    <mergeCell ref="K10:O10"/>
    <mergeCell ref="E42:I42"/>
    <mergeCell ref="K42:O42"/>
    <mergeCell ref="E151:I151"/>
    <mergeCell ref="K151:O151"/>
    <mergeCell ref="E62:I62"/>
    <mergeCell ref="K62:O62"/>
    <mergeCell ref="E74:I74"/>
    <mergeCell ref="K74:O74"/>
  </mergeCells>
  <printOptions/>
  <pageMargins left="0.75" right="0.75" top="1" bottom="1" header="0.5" footer="0.5"/>
  <pageSetup fitToHeight="6" fitToWidth="1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workbookViewId="0" topLeftCell="A1">
      <selection activeCell="A1" sqref="A1"/>
    </sheetView>
  </sheetViews>
  <sheetFormatPr defaultColWidth="9.33203125" defaultRowHeight="12.75"/>
  <cols>
    <col min="1" max="1" width="50.83203125" style="0" customWidth="1"/>
    <col min="2" max="2" width="2.33203125" style="0" customWidth="1"/>
    <col min="3" max="3" width="11.33203125" style="0" customWidth="1"/>
    <col min="4" max="4" width="2.33203125" style="0" customWidth="1"/>
    <col min="5" max="5" width="11.33203125" style="0" customWidth="1"/>
    <col min="6" max="6" width="2.33203125" style="0" customWidth="1"/>
    <col min="7" max="7" width="11.33203125" style="0" customWidth="1"/>
    <col min="8" max="8" width="2.33203125" style="0" customWidth="1"/>
    <col min="9" max="9" width="11.33203125" style="0" customWidth="1"/>
    <col min="10" max="10" width="2.33203125" style="0" customWidth="1"/>
    <col min="11" max="11" width="11.33203125" style="0" customWidth="1"/>
    <col min="12" max="12" width="2.33203125" style="0" customWidth="1"/>
    <col min="13" max="13" width="11.33203125" style="0" customWidth="1"/>
    <col min="14" max="14" width="2.33203125" style="0" customWidth="1"/>
    <col min="15" max="15" width="11.33203125" style="0" customWidth="1"/>
  </cols>
  <sheetData>
    <row r="1" ht="18.75">
      <c r="A1" s="1" t="s">
        <v>0</v>
      </c>
    </row>
    <row r="2" ht="15.75">
      <c r="A2" s="3" t="s">
        <v>2</v>
      </c>
    </row>
    <row r="3" ht="15.75">
      <c r="A3" s="2" t="s">
        <v>1</v>
      </c>
    </row>
    <row r="5" ht="12.75">
      <c r="A5" t="s">
        <v>349</v>
      </c>
    </row>
    <row r="6" ht="12.75">
      <c r="A6" t="s">
        <v>214</v>
      </c>
    </row>
    <row r="7" ht="18.75">
      <c r="A7" s="1" t="s">
        <v>213</v>
      </c>
    </row>
    <row r="9" ht="12.75">
      <c r="A9" s="9" t="s">
        <v>84</v>
      </c>
    </row>
    <row r="10" spans="3:15" ht="12.75">
      <c r="C10" s="4">
        <v>1970</v>
      </c>
      <c r="E10" s="31" t="s">
        <v>215</v>
      </c>
      <c r="F10" s="31"/>
      <c r="G10" s="31"/>
      <c r="H10" s="31"/>
      <c r="I10" s="31"/>
      <c r="K10" s="31" t="s">
        <v>216</v>
      </c>
      <c r="L10" s="31"/>
      <c r="M10" s="31"/>
      <c r="N10" s="31"/>
      <c r="O10" s="31"/>
    </row>
    <row r="11" spans="1:15" ht="12.75">
      <c r="A11" s="12" t="s">
        <v>4</v>
      </c>
      <c r="C11" s="5" t="s">
        <v>34</v>
      </c>
      <c r="E11" s="10" t="s">
        <v>24</v>
      </c>
      <c r="F11" s="4"/>
      <c r="G11" s="10" t="s">
        <v>25</v>
      </c>
      <c r="I11" s="10" t="s">
        <v>28</v>
      </c>
      <c r="K11" s="10"/>
      <c r="L11" s="4"/>
      <c r="M11" s="10"/>
      <c r="O11" s="14" t="s">
        <v>28</v>
      </c>
    </row>
    <row r="13" spans="1:15" ht="12.75">
      <c r="A13" t="s">
        <v>5</v>
      </c>
      <c r="C13" s="13" t="s">
        <v>35</v>
      </c>
      <c r="E13" s="6">
        <v>137652</v>
      </c>
      <c r="F13" s="6"/>
      <c r="G13" s="6">
        <v>222360</v>
      </c>
      <c r="H13" s="7"/>
      <c r="I13" s="6">
        <f>E13+G13</f>
        <v>360012</v>
      </c>
      <c r="K13" s="4"/>
      <c r="L13" s="4"/>
      <c r="M13" s="4"/>
      <c r="O13" s="16">
        <v>54.9</v>
      </c>
    </row>
    <row r="14" spans="1:15" ht="12.75">
      <c r="A14" t="s">
        <v>6</v>
      </c>
      <c r="C14" s="13" t="s">
        <v>36</v>
      </c>
      <c r="E14" s="6">
        <v>603101</v>
      </c>
      <c r="F14" s="6"/>
      <c r="G14" s="6">
        <v>158619</v>
      </c>
      <c r="H14" s="7"/>
      <c r="I14" s="6">
        <f aca="true" t="shared" si="0" ref="I14:I33">E14+G14</f>
        <v>761720</v>
      </c>
      <c r="K14" s="4"/>
      <c r="L14" s="4"/>
      <c r="M14" s="4"/>
      <c r="O14" s="16">
        <v>60.5</v>
      </c>
    </row>
    <row r="15" spans="1:15" ht="12.75">
      <c r="A15" t="s">
        <v>7</v>
      </c>
      <c r="C15" s="13" t="s">
        <v>37</v>
      </c>
      <c r="E15" s="6">
        <v>112586</v>
      </c>
      <c r="F15" s="6"/>
      <c r="G15" s="6">
        <v>36972</v>
      </c>
      <c r="H15" s="7"/>
      <c r="I15" s="6">
        <f t="shared" si="0"/>
        <v>149558</v>
      </c>
      <c r="K15" s="4"/>
      <c r="L15" s="4"/>
      <c r="M15" s="4"/>
      <c r="O15" s="16">
        <v>54.3</v>
      </c>
    </row>
    <row r="16" spans="1:15" ht="12.75">
      <c r="A16" t="s">
        <v>8</v>
      </c>
      <c r="C16" s="13" t="s">
        <v>38</v>
      </c>
      <c r="E16" s="6">
        <v>91204</v>
      </c>
      <c r="F16" s="6"/>
      <c r="G16" s="6">
        <v>4642</v>
      </c>
      <c r="H16" s="7"/>
      <c r="I16" s="6">
        <f t="shared" si="0"/>
        <v>95846</v>
      </c>
      <c r="K16" s="4"/>
      <c r="L16" s="4"/>
      <c r="M16" s="4"/>
      <c r="O16" s="16">
        <v>54.3</v>
      </c>
    </row>
    <row r="17" spans="1:15" ht="12.75">
      <c r="A17" t="s">
        <v>9</v>
      </c>
      <c r="C17" s="13" t="s">
        <v>39</v>
      </c>
      <c r="E17" s="6">
        <v>185922</v>
      </c>
      <c r="F17" s="6"/>
      <c r="G17" s="6">
        <v>127636</v>
      </c>
      <c r="H17" s="7"/>
      <c r="I17" s="6">
        <f t="shared" si="0"/>
        <v>313558</v>
      </c>
      <c r="K17" s="4"/>
      <c r="L17" s="4"/>
      <c r="M17" s="4"/>
      <c r="O17" s="16">
        <v>44.5</v>
      </c>
    </row>
    <row r="18" spans="1:15" ht="12.75">
      <c r="A18" t="s">
        <v>40</v>
      </c>
      <c r="C18" s="13" t="s">
        <v>41</v>
      </c>
      <c r="E18" s="6">
        <v>95673</v>
      </c>
      <c r="F18" s="6"/>
      <c r="G18" s="6">
        <v>175761</v>
      </c>
      <c r="H18" s="7"/>
      <c r="I18" s="6">
        <f t="shared" si="0"/>
        <v>271434</v>
      </c>
      <c r="K18" s="4"/>
      <c r="L18" s="4"/>
      <c r="M18" s="4"/>
      <c r="O18" s="16">
        <v>46.8</v>
      </c>
    </row>
    <row r="19" spans="1:15" ht="12.75">
      <c r="A19" t="s">
        <v>10</v>
      </c>
      <c r="C19" s="13" t="s">
        <v>42</v>
      </c>
      <c r="E19" s="6">
        <v>65593</v>
      </c>
      <c r="F19" s="6"/>
      <c r="G19" s="6">
        <v>35074</v>
      </c>
      <c r="H19" s="7"/>
      <c r="I19" s="6">
        <f t="shared" si="0"/>
        <v>100667</v>
      </c>
      <c r="K19" s="4"/>
      <c r="L19" s="4"/>
      <c r="M19" s="4"/>
      <c r="O19" s="16">
        <v>41.2</v>
      </c>
    </row>
    <row r="20" spans="1:15" ht="12.75">
      <c r="A20" t="s">
        <v>11</v>
      </c>
      <c r="C20" s="13" t="s">
        <v>43</v>
      </c>
      <c r="E20" s="6">
        <v>33462</v>
      </c>
      <c r="F20" s="6"/>
      <c r="G20" s="6">
        <v>37472</v>
      </c>
      <c r="H20" s="7"/>
      <c r="I20" s="6">
        <f t="shared" si="0"/>
        <v>70934</v>
      </c>
      <c r="K20" s="4"/>
      <c r="L20" s="4"/>
      <c r="M20" s="4"/>
      <c r="O20" s="16">
        <v>41.2</v>
      </c>
    </row>
    <row r="21" spans="1:15" ht="12.75">
      <c r="A21" t="s">
        <v>12</v>
      </c>
      <c r="C21" s="13" t="s">
        <v>44</v>
      </c>
      <c r="E21" s="6">
        <v>27784</v>
      </c>
      <c r="F21" s="6"/>
      <c r="G21" s="6">
        <v>44764</v>
      </c>
      <c r="H21" s="7"/>
      <c r="I21" s="6">
        <f t="shared" si="0"/>
        <v>72548</v>
      </c>
      <c r="K21" s="4"/>
      <c r="L21" s="4"/>
      <c r="M21" s="4"/>
      <c r="O21" s="16">
        <v>41.2</v>
      </c>
    </row>
    <row r="22" spans="1:15" ht="12.75">
      <c r="A22" t="s">
        <v>13</v>
      </c>
      <c r="C22" s="13" t="s">
        <v>46</v>
      </c>
      <c r="E22" s="6">
        <v>81990</v>
      </c>
      <c r="F22" s="6"/>
      <c r="G22" s="6">
        <v>54627</v>
      </c>
      <c r="H22" s="7"/>
      <c r="I22" s="6">
        <f t="shared" si="0"/>
        <v>136617</v>
      </c>
      <c r="K22" s="4"/>
      <c r="L22" s="4"/>
      <c r="M22" s="4"/>
      <c r="O22" s="16">
        <v>43.5</v>
      </c>
    </row>
    <row r="23" spans="1:15" ht="12.75">
      <c r="A23" t="s">
        <v>14</v>
      </c>
      <c r="C23" s="13" t="s">
        <v>45</v>
      </c>
      <c r="E23" s="6">
        <v>42796</v>
      </c>
      <c r="F23" s="6"/>
      <c r="G23" s="6">
        <v>146492</v>
      </c>
      <c r="H23" s="7"/>
      <c r="I23" s="6">
        <f t="shared" si="0"/>
        <v>189288</v>
      </c>
      <c r="K23" s="4"/>
      <c r="L23" s="4"/>
      <c r="M23" s="4"/>
      <c r="O23" s="16">
        <v>37.1</v>
      </c>
    </row>
    <row r="24" spans="1:15" ht="12.75">
      <c r="A24" t="s">
        <v>15</v>
      </c>
      <c r="C24" s="13" t="s">
        <v>47</v>
      </c>
      <c r="E24" s="6">
        <v>50016</v>
      </c>
      <c r="F24" s="6"/>
      <c r="G24" s="6">
        <v>142907</v>
      </c>
      <c r="H24" s="7"/>
      <c r="I24" s="6">
        <f t="shared" si="0"/>
        <v>192923</v>
      </c>
      <c r="K24" s="4"/>
      <c r="L24" s="4"/>
      <c r="M24" s="4"/>
      <c r="O24" s="16">
        <v>38.6</v>
      </c>
    </row>
    <row r="25" spans="1:15" ht="12.75">
      <c r="A25" t="s">
        <v>16</v>
      </c>
      <c r="C25" s="13" t="s">
        <v>48</v>
      </c>
      <c r="E25" s="6">
        <v>51515</v>
      </c>
      <c r="F25" s="6"/>
      <c r="G25" s="6">
        <v>63656</v>
      </c>
      <c r="H25" s="7"/>
      <c r="I25" s="6">
        <f t="shared" si="0"/>
        <v>115171</v>
      </c>
      <c r="K25" s="4"/>
      <c r="L25" s="4"/>
      <c r="M25" s="4"/>
      <c r="O25" s="16">
        <v>41.6</v>
      </c>
    </row>
    <row r="26" spans="1:15" ht="12.75">
      <c r="A26" t="s">
        <v>17</v>
      </c>
      <c r="C26" s="13" t="s">
        <v>49</v>
      </c>
      <c r="E26" s="6">
        <v>64032</v>
      </c>
      <c r="F26" s="6"/>
      <c r="G26" s="6">
        <v>117166</v>
      </c>
      <c r="H26" s="7"/>
      <c r="I26" s="6">
        <f t="shared" si="0"/>
        <v>181198</v>
      </c>
      <c r="K26" s="4"/>
      <c r="L26" s="4"/>
      <c r="M26" s="4"/>
      <c r="O26" s="16">
        <v>41.2</v>
      </c>
    </row>
    <row r="27" spans="1:15" ht="12.75">
      <c r="A27" t="s">
        <v>18</v>
      </c>
      <c r="C27" s="13" t="s">
        <v>50</v>
      </c>
      <c r="E27" s="6">
        <v>177452</v>
      </c>
      <c r="F27" s="6"/>
      <c r="G27" s="6">
        <v>21075</v>
      </c>
      <c r="H27" s="7"/>
      <c r="I27" s="6">
        <f t="shared" si="0"/>
        <v>198527</v>
      </c>
      <c r="K27" s="4"/>
      <c r="L27" s="4"/>
      <c r="M27" s="4"/>
      <c r="O27" s="16">
        <v>72</v>
      </c>
    </row>
    <row r="28" spans="1:15" ht="12.75">
      <c r="A28" t="s">
        <v>19</v>
      </c>
      <c r="C28" s="13" t="s">
        <v>51</v>
      </c>
      <c r="E28" s="6">
        <v>116034</v>
      </c>
      <c r="F28" s="6"/>
      <c r="G28" s="6">
        <v>42484</v>
      </c>
      <c r="H28" s="7"/>
      <c r="I28" s="6">
        <f t="shared" si="0"/>
        <v>158518</v>
      </c>
      <c r="K28" s="4"/>
      <c r="L28" s="4"/>
      <c r="M28" s="4"/>
      <c r="O28" s="16">
        <v>53.2</v>
      </c>
    </row>
    <row r="29" spans="1:15" ht="12.75">
      <c r="A29" t="s">
        <v>20</v>
      </c>
      <c r="C29" s="13" t="s">
        <v>52</v>
      </c>
      <c r="E29" s="6">
        <v>50921</v>
      </c>
      <c r="F29" s="6"/>
      <c r="G29" s="6">
        <v>30970</v>
      </c>
      <c r="H29" s="7"/>
      <c r="I29" s="6">
        <f t="shared" si="0"/>
        <v>81891</v>
      </c>
      <c r="K29" s="4"/>
      <c r="L29" s="4"/>
      <c r="M29" s="4"/>
      <c r="O29" s="16">
        <v>52.6</v>
      </c>
    </row>
    <row r="30" spans="1:15" ht="12.75">
      <c r="A30" t="s">
        <v>21</v>
      </c>
      <c r="C30" s="13" t="s">
        <v>53</v>
      </c>
      <c r="E30" s="6">
        <v>20121</v>
      </c>
      <c r="F30" s="6"/>
      <c r="G30" s="6">
        <v>37014</v>
      </c>
      <c r="H30" s="7"/>
      <c r="I30" s="6">
        <f t="shared" si="0"/>
        <v>57135</v>
      </c>
      <c r="K30" s="4"/>
      <c r="L30" s="4"/>
      <c r="M30" s="4"/>
      <c r="O30" s="16">
        <v>39.2</v>
      </c>
    </row>
    <row r="31" spans="1:15" ht="12.75">
      <c r="A31" t="s">
        <v>22</v>
      </c>
      <c r="C31" s="13" t="s">
        <v>54</v>
      </c>
      <c r="E31" s="6">
        <v>6744</v>
      </c>
      <c r="F31" s="6"/>
      <c r="G31" s="6">
        <v>18965</v>
      </c>
      <c r="H31" s="7"/>
      <c r="I31" s="6">
        <f t="shared" si="0"/>
        <v>25709</v>
      </c>
      <c r="K31" s="4"/>
      <c r="L31" s="4"/>
      <c r="M31" s="4"/>
      <c r="O31" s="16">
        <v>29</v>
      </c>
    </row>
    <row r="32" spans="1:15" ht="12.75">
      <c r="A32" t="s">
        <v>23</v>
      </c>
      <c r="C32" s="13" t="s">
        <v>55</v>
      </c>
      <c r="E32" s="6">
        <v>50404</v>
      </c>
      <c r="F32" s="6"/>
      <c r="G32" s="6">
        <v>87246</v>
      </c>
      <c r="H32" s="7"/>
      <c r="I32" s="6">
        <f t="shared" si="0"/>
        <v>137650</v>
      </c>
      <c r="K32" s="4"/>
      <c r="L32" s="4"/>
      <c r="M32" s="4"/>
      <c r="O32" s="16">
        <v>52.6</v>
      </c>
    </row>
    <row r="33" spans="1:15" ht="12.75">
      <c r="A33" t="s">
        <v>62</v>
      </c>
      <c r="C33" s="13" t="s">
        <v>76</v>
      </c>
      <c r="E33" s="6">
        <v>156416</v>
      </c>
      <c r="F33" s="6"/>
      <c r="G33" s="6">
        <v>75433</v>
      </c>
      <c r="H33" s="7"/>
      <c r="I33" s="6">
        <f t="shared" si="0"/>
        <v>231849</v>
      </c>
      <c r="K33" s="4"/>
      <c r="L33" s="4"/>
      <c r="M33" s="4"/>
      <c r="O33" s="16">
        <v>50.3</v>
      </c>
    </row>
    <row r="34" spans="3:9" ht="12.75">
      <c r="C34" s="4"/>
      <c r="I34" s="6"/>
    </row>
    <row r="35" spans="1:15" ht="12.75">
      <c r="A35" t="s">
        <v>32</v>
      </c>
      <c r="C35" s="4">
        <v>719</v>
      </c>
      <c r="E35" s="7">
        <f>E27+E28</f>
        <v>293486</v>
      </c>
      <c r="G35" s="7">
        <f>G27+G28</f>
        <v>63559</v>
      </c>
      <c r="I35" s="7">
        <f>I27+I28</f>
        <v>357045</v>
      </c>
      <c r="K35" s="8"/>
      <c r="M35" s="8"/>
      <c r="O35" s="8">
        <f>((I27*O27)+(I28*O28))/I35</f>
        <v>63.65332549118459</v>
      </c>
    </row>
    <row r="36" spans="1:15" ht="12.75">
      <c r="A36" t="s">
        <v>30</v>
      </c>
      <c r="C36" s="4">
        <v>767</v>
      </c>
      <c r="E36" s="7">
        <f>E29+E30+E31</f>
        <v>77786</v>
      </c>
      <c r="G36" s="7">
        <f>G29+G30+G31</f>
        <v>86949</v>
      </c>
      <c r="I36" s="7">
        <f>I29+I30+I31</f>
        <v>164735</v>
      </c>
      <c r="K36" s="8"/>
      <c r="M36" s="8"/>
      <c r="O36" s="8">
        <f>((I29*O29)+(I30*O30)+(I31*O31))/I36</f>
        <v>44.26939994536681</v>
      </c>
    </row>
    <row r="37" spans="5:15" ht="12.75">
      <c r="E37" s="7"/>
      <c r="G37" s="7"/>
      <c r="I37" s="7"/>
      <c r="K37" s="8"/>
      <c r="M37" s="8"/>
      <c r="O37" s="8"/>
    </row>
    <row r="38" ht="12.75">
      <c r="A38" s="9" t="s">
        <v>83</v>
      </c>
    </row>
    <row r="39" spans="3:15" ht="12.75">
      <c r="C39" s="4">
        <v>1970</v>
      </c>
      <c r="E39" s="31" t="s">
        <v>215</v>
      </c>
      <c r="F39" s="31"/>
      <c r="G39" s="31"/>
      <c r="H39" s="31"/>
      <c r="I39" s="31"/>
      <c r="K39" s="31" t="s">
        <v>216</v>
      </c>
      <c r="L39" s="31"/>
      <c r="M39" s="31"/>
      <c r="N39" s="31"/>
      <c r="O39" s="31"/>
    </row>
    <row r="40" spans="1:15" ht="12.75">
      <c r="A40" s="12" t="s">
        <v>4</v>
      </c>
      <c r="C40" s="5" t="s">
        <v>34</v>
      </c>
      <c r="E40" s="10"/>
      <c r="F40" s="4"/>
      <c r="G40" s="10"/>
      <c r="I40" s="10" t="s">
        <v>28</v>
      </c>
      <c r="K40" s="10" t="s">
        <v>24</v>
      </c>
      <c r="L40" s="4"/>
      <c r="M40" s="10" t="s">
        <v>25</v>
      </c>
      <c r="O40" s="14" t="s">
        <v>28</v>
      </c>
    </row>
    <row r="41" ht="12.75">
      <c r="C41" s="4"/>
    </row>
    <row r="42" spans="1:15" ht="12.75">
      <c r="A42" t="s">
        <v>86</v>
      </c>
      <c r="C42" s="13" t="s">
        <v>146</v>
      </c>
      <c r="E42" s="4">
        <v>23.6</v>
      </c>
      <c r="F42" s="6"/>
      <c r="G42" s="6"/>
      <c r="H42" s="7"/>
      <c r="I42" s="6">
        <v>93582</v>
      </c>
      <c r="K42" s="4"/>
      <c r="L42" s="4"/>
      <c r="M42" s="4"/>
      <c r="O42" s="16">
        <v>23.6</v>
      </c>
    </row>
    <row r="43" spans="1:15" ht="12.75">
      <c r="A43" t="s">
        <v>87</v>
      </c>
      <c r="C43" s="13" t="s">
        <v>147</v>
      </c>
      <c r="E43" s="4">
        <v>23.6</v>
      </c>
      <c r="I43" s="6">
        <v>28482</v>
      </c>
      <c r="O43" s="16">
        <v>23.6</v>
      </c>
    </row>
    <row r="44" spans="1:15" ht="12.75">
      <c r="A44" t="s">
        <v>88</v>
      </c>
      <c r="C44" s="13" t="s">
        <v>148</v>
      </c>
      <c r="E44" s="4">
        <v>27.6</v>
      </c>
      <c r="I44" s="6">
        <v>84795</v>
      </c>
      <c r="O44" s="16">
        <v>27.6</v>
      </c>
    </row>
    <row r="45" spans="1:15" ht="12.75">
      <c r="A45" t="s">
        <v>89</v>
      </c>
      <c r="C45" s="13" t="s">
        <v>149</v>
      </c>
      <c r="E45" s="4">
        <v>23.1</v>
      </c>
      <c r="I45" s="6">
        <v>43093</v>
      </c>
      <c r="O45" s="16">
        <v>23.1</v>
      </c>
    </row>
    <row r="46" spans="1:15" ht="12.75">
      <c r="A46" t="s">
        <v>90</v>
      </c>
      <c r="C46" s="13" t="s">
        <v>150</v>
      </c>
      <c r="E46" s="4">
        <v>23.1</v>
      </c>
      <c r="I46" s="6">
        <v>32324</v>
      </c>
      <c r="O46" s="16">
        <v>23.1</v>
      </c>
    </row>
    <row r="47" spans="1:15" ht="12.75">
      <c r="A47" t="s">
        <v>91</v>
      </c>
      <c r="C47" s="13" t="s">
        <v>151</v>
      </c>
      <c r="E47" s="4">
        <v>23.1</v>
      </c>
      <c r="I47" s="6">
        <v>16907</v>
      </c>
      <c r="O47" s="16">
        <v>23.1</v>
      </c>
    </row>
    <row r="48" spans="1:15" ht="12.75">
      <c r="A48" t="s">
        <v>92</v>
      </c>
      <c r="C48" s="13" t="s">
        <v>152</v>
      </c>
      <c r="E48" s="4">
        <v>23.1</v>
      </c>
      <c r="I48" s="6">
        <v>12170</v>
      </c>
      <c r="O48" s="16">
        <v>23.1</v>
      </c>
    </row>
    <row r="49" spans="1:15" ht="12.75">
      <c r="A49" t="s">
        <v>93</v>
      </c>
      <c r="C49" s="13" t="s">
        <v>153</v>
      </c>
      <c r="E49" s="4">
        <v>23.1</v>
      </c>
      <c r="I49" s="6">
        <v>29918</v>
      </c>
      <c r="O49" s="16">
        <v>23.1</v>
      </c>
    </row>
    <row r="50" spans="1:15" ht="12.75">
      <c r="A50" t="s">
        <v>94</v>
      </c>
      <c r="C50" s="13" t="s">
        <v>154</v>
      </c>
      <c r="E50" s="4">
        <v>34.7</v>
      </c>
      <c r="I50" s="6">
        <v>93530</v>
      </c>
      <c r="O50" s="16">
        <v>34.7</v>
      </c>
    </row>
    <row r="51" spans="1:15" ht="12.75">
      <c r="A51" t="s">
        <v>95</v>
      </c>
      <c r="C51" s="13" t="s">
        <v>155</v>
      </c>
      <c r="E51" s="4">
        <v>34.7</v>
      </c>
      <c r="I51" s="6">
        <v>58249</v>
      </c>
      <c r="O51" s="16">
        <v>34.7</v>
      </c>
    </row>
    <row r="52" spans="1:15" ht="12.75">
      <c r="A52" t="s">
        <v>96</v>
      </c>
      <c r="C52" s="13" t="s">
        <v>156</v>
      </c>
      <c r="E52" s="4">
        <v>34.7</v>
      </c>
      <c r="I52" s="6">
        <v>70145</v>
      </c>
      <c r="O52" s="16">
        <v>34.7</v>
      </c>
    </row>
    <row r="53" spans="1:15" ht="12.75">
      <c r="A53" t="s">
        <v>217</v>
      </c>
      <c r="C53" s="13">
        <v>157</v>
      </c>
      <c r="E53" s="4">
        <v>25</v>
      </c>
      <c r="I53" s="6">
        <v>19586</v>
      </c>
      <c r="O53" s="16">
        <v>25</v>
      </c>
    </row>
    <row r="54" spans="1:15" ht="12.75">
      <c r="A54" t="s">
        <v>218</v>
      </c>
      <c r="C54" s="13">
        <v>158</v>
      </c>
      <c r="E54" s="4">
        <v>25</v>
      </c>
      <c r="I54" s="6">
        <v>55936</v>
      </c>
      <c r="O54" s="16">
        <v>25</v>
      </c>
    </row>
    <row r="55" spans="1:15" ht="12.75">
      <c r="A55" t="s">
        <v>219</v>
      </c>
      <c r="C55" s="13" t="s">
        <v>171</v>
      </c>
      <c r="E55" s="4">
        <v>25</v>
      </c>
      <c r="I55" s="6">
        <v>138148</v>
      </c>
      <c r="O55" s="16">
        <v>25</v>
      </c>
    </row>
    <row r="56" spans="1:15" ht="12.75">
      <c r="A56" t="s">
        <v>99</v>
      </c>
      <c r="C56" s="13" t="s">
        <v>157</v>
      </c>
      <c r="E56" s="4">
        <v>25</v>
      </c>
      <c r="I56" s="6">
        <v>1075</v>
      </c>
      <c r="O56" s="16">
        <v>25</v>
      </c>
    </row>
    <row r="57" spans="1:15" ht="12.75">
      <c r="A57" t="s">
        <v>100</v>
      </c>
      <c r="C57" s="13" t="s">
        <v>159</v>
      </c>
      <c r="E57" s="4">
        <v>30.4</v>
      </c>
      <c r="I57" s="6">
        <v>20129</v>
      </c>
      <c r="O57" s="16">
        <v>30.4</v>
      </c>
    </row>
    <row r="58" spans="1:15" ht="12.75">
      <c r="A58" t="s">
        <v>101</v>
      </c>
      <c r="C58" s="13" t="s">
        <v>160</v>
      </c>
      <c r="E58" s="4">
        <v>30.4</v>
      </c>
      <c r="I58" s="6">
        <v>16365</v>
      </c>
      <c r="O58" s="16">
        <v>30.4</v>
      </c>
    </row>
    <row r="59" spans="1:15" ht="12.75">
      <c r="A59" t="s">
        <v>102</v>
      </c>
      <c r="C59" s="13" t="s">
        <v>161</v>
      </c>
      <c r="E59" s="4">
        <v>30.4</v>
      </c>
      <c r="I59" s="6">
        <v>195237</v>
      </c>
      <c r="O59" s="16">
        <v>30.4</v>
      </c>
    </row>
    <row r="60" spans="1:15" ht="12.75">
      <c r="A60" t="s">
        <v>103</v>
      </c>
      <c r="C60" s="13" t="s">
        <v>162</v>
      </c>
      <c r="E60" s="4">
        <v>38.6</v>
      </c>
      <c r="I60" s="6">
        <v>151670</v>
      </c>
      <c r="O60" s="16">
        <v>38.6</v>
      </c>
    </row>
    <row r="61" spans="1:15" ht="12.75">
      <c r="A61" t="s">
        <v>104</v>
      </c>
      <c r="C61" s="13" t="s">
        <v>163</v>
      </c>
      <c r="E61" s="4">
        <v>30.8</v>
      </c>
      <c r="I61" s="6">
        <v>141504</v>
      </c>
      <c r="O61" s="16">
        <v>30.8</v>
      </c>
    </row>
    <row r="62" spans="1:15" ht="12.75">
      <c r="A62" t="s">
        <v>105</v>
      </c>
      <c r="C62" s="13" t="s">
        <v>164</v>
      </c>
      <c r="E62" s="4">
        <v>41.9</v>
      </c>
      <c r="I62" s="6">
        <v>60944</v>
      </c>
      <c r="O62" s="16">
        <v>41.9</v>
      </c>
    </row>
    <row r="63" spans="1:15" ht="12.75">
      <c r="A63" t="s">
        <v>106</v>
      </c>
      <c r="C63" s="13" t="s">
        <v>165</v>
      </c>
      <c r="E63" s="4">
        <v>30.8</v>
      </c>
      <c r="I63" s="6">
        <v>17471</v>
      </c>
      <c r="O63" s="16">
        <v>30.8</v>
      </c>
    </row>
    <row r="64" spans="1:15" ht="12.75">
      <c r="A64" t="s">
        <v>107</v>
      </c>
      <c r="C64" s="13" t="s">
        <v>166</v>
      </c>
      <c r="E64" s="4">
        <v>24.9</v>
      </c>
      <c r="I64" s="6">
        <v>15006</v>
      </c>
      <c r="O64" s="16">
        <v>24.9</v>
      </c>
    </row>
    <row r="65" spans="1:15" ht="12.75">
      <c r="A65" t="s">
        <v>108</v>
      </c>
      <c r="C65" s="13" t="s">
        <v>168</v>
      </c>
      <c r="E65" s="4">
        <v>30.3</v>
      </c>
      <c r="I65" s="6">
        <v>26097</v>
      </c>
      <c r="O65" s="16">
        <v>30.3</v>
      </c>
    </row>
    <row r="66" spans="1:15" ht="12.75">
      <c r="A66" t="s">
        <v>109</v>
      </c>
      <c r="C66" s="13" t="s">
        <v>167</v>
      </c>
      <c r="E66" s="4">
        <v>30.3</v>
      </c>
      <c r="I66" s="6">
        <v>8517</v>
      </c>
      <c r="O66" s="16">
        <v>30.3</v>
      </c>
    </row>
    <row r="67" spans="1:15" ht="12.75">
      <c r="A67" t="s">
        <v>110</v>
      </c>
      <c r="C67" s="13" t="s">
        <v>169</v>
      </c>
      <c r="E67" s="4">
        <v>30.3</v>
      </c>
      <c r="I67" s="6">
        <v>3821</v>
      </c>
      <c r="O67" s="16">
        <v>30.3</v>
      </c>
    </row>
    <row r="68" spans="1:15" ht="12.75">
      <c r="A68" t="s">
        <v>111</v>
      </c>
      <c r="C68" s="13" t="s">
        <v>170</v>
      </c>
      <c r="E68" s="4">
        <v>31.6</v>
      </c>
      <c r="I68" s="6">
        <v>68320</v>
      </c>
      <c r="O68" s="16">
        <v>31.6</v>
      </c>
    </row>
    <row r="69" spans="1:15" ht="12.75">
      <c r="A69" t="s">
        <v>112</v>
      </c>
      <c r="C69" s="13" t="s">
        <v>172</v>
      </c>
      <c r="E69" s="4">
        <v>23</v>
      </c>
      <c r="I69" s="6">
        <v>92386</v>
      </c>
      <c r="O69" s="16">
        <v>23</v>
      </c>
    </row>
    <row r="70" spans="1:15" ht="12.75">
      <c r="A70" t="s">
        <v>113</v>
      </c>
      <c r="C70" s="13" t="s">
        <v>173</v>
      </c>
      <c r="E70" s="4">
        <v>23</v>
      </c>
      <c r="I70" s="6">
        <v>51234</v>
      </c>
      <c r="O70" s="16">
        <v>23</v>
      </c>
    </row>
    <row r="71" spans="1:15" ht="12.75">
      <c r="A71" t="s">
        <v>114</v>
      </c>
      <c r="C71" s="13" t="s">
        <v>174</v>
      </c>
      <c r="E71" s="4">
        <v>23</v>
      </c>
      <c r="I71" s="6">
        <v>28880</v>
      </c>
      <c r="O71" s="16">
        <v>23</v>
      </c>
    </row>
    <row r="72" spans="1:15" ht="12.75">
      <c r="A72" t="s">
        <v>115</v>
      </c>
      <c r="C72" s="13" t="s">
        <v>175</v>
      </c>
      <c r="E72" s="4">
        <v>23</v>
      </c>
      <c r="I72" s="6">
        <v>26121</v>
      </c>
      <c r="O72" s="16">
        <v>23</v>
      </c>
    </row>
    <row r="73" spans="1:15" ht="12.75">
      <c r="A73" t="s">
        <v>116</v>
      </c>
      <c r="C73" s="13" t="s">
        <v>176</v>
      </c>
      <c r="E73" s="4">
        <v>23</v>
      </c>
      <c r="I73" s="6">
        <v>26237</v>
      </c>
      <c r="O73" s="16">
        <v>23</v>
      </c>
    </row>
    <row r="74" spans="1:15" ht="12.75">
      <c r="A74" t="s">
        <v>117</v>
      </c>
      <c r="C74" s="13" t="s">
        <v>177</v>
      </c>
      <c r="E74" s="4">
        <v>23</v>
      </c>
      <c r="I74" s="6">
        <v>12002</v>
      </c>
      <c r="O74" s="16">
        <v>23</v>
      </c>
    </row>
    <row r="75" spans="1:15" ht="12.75">
      <c r="A75" t="s">
        <v>118</v>
      </c>
      <c r="C75" s="13" t="s">
        <v>178</v>
      </c>
      <c r="E75" s="4">
        <v>23</v>
      </c>
      <c r="I75" s="6">
        <v>38864</v>
      </c>
      <c r="O75" s="16">
        <v>23</v>
      </c>
    </row>
    <row r="76" spans="1:15" ht="12.75">
      <c r="A76" t="s">
        <v>119</v>
      </c>
      <c r="C76" s="13" t="s">
        <v>179</v>
      </c>
      <c r="E76" s="4">
        <v>23</v>
      </c>
      <c r="I76" s="6">
        <v>24842</v>
      </c>
      <c r="O76" s="16">
        <v>23</v>
      </c>
    </row>
    <row r="77" spans="1:15" ht="12.75">
      <c r="A77" t="s">
        <v>120</v>
      </c>
      <c r="C77" s="13" t="s">
        <v>180</v>
      </c>
      <c r="E77" s="4">
        <v>23</v>
      </c>
      <c r="I77" s="6">
        <v>2202</v>
      </c>
      <c r="O77" s="16">
        <v>23</v>
      </c>
    </row>
    <row r="78" spans="1:15" ht="12.75">
      <c r="A78" t="s">
        <v>121</v>
      </c>
      <c r="C78" s="13" t="s">
        <v>181</v>
      </c>
      <c r="E78" s="4">
        <v>24.8</v>
      </c>
      <c r="I78" s="6">
        <v>14157</v>
      </c>
      <c r="O78" s="16">
        <v>24.8</v>
      </c>
    </row>
    <row r="79" spans="1:15" ht="12.75">
      <c r="A79" t="s">
        <v>122</v>
      </c>
      <c r="C79" s="13" t="s">
        <v>182</v>
      </c>
      <c r="E79" s="4">
        <v>28.8</v>
      </c>
      <c r="I79" s="6">
        <v>12769</v>
      </c>
      <c r="O79" s="16">
        <v>28.8</v>
      </c>
    </row>
    <row r="80" spans="1:15" ht="12.75">
      <c r="A80" t="s">
        <v>123</v>
      </c>
      <c r="C80" s="13" t="s">
        <v>183</v>
      </c>
      <c r="E80" s="4">
        <v>28.8</v>
      </c>
      <c r="I80" s="6">
        <v>18959</v>
      </c>
      <c r="O80" s="16">
        <v>28.8</v>
      </c>
    </row>
    <row r="81" spans="1:15" ht="12.75">
      <c r="A81" t="s">
        <v>124</v>
      </c>
      <c r="C81" s="13" t="s">
        <v>184</v>
      </c>
      <c r="E81" s="4">
        <v>28.8</v>
      </c>
      <c r="I81" s="6">
        <v>6593</v>
      </c>
      <c r="O81" s="16">
        <v>28.8</v>
      </c>
    </row>
    <row r="82" spans="1:15" ht="12.75">
      <c r="A82" t="s">
        <v>125</v>
      </c>
      <c r="C82" s="13" t="s">
        <v>185</v>
      </c>
      <c r="E82" s="4">
        <v>28.8</v>
      </c>
      <c r="I82" s="6">
        <v>132663</v>
      </c>
      <c r="O82" s="16">
        <v>28.8</v>
      </c>
    </row>
    <row r="83" spans="1:15" ht="12.75">
      <c r="A83" t="s">
        <v>126</v>
      </c>
      <c r="C83" s="13" t="s">
        <v>186</v>
      </c>
      <c r="E83" s="4">
        <v>28.8</v>
      </c>
      <c r="I83" s="6">
        <v>12439</v>
      </c>
      <c r="O83" s="16">
        <v>28.8</v>
      </c>
    </row>
    <row r="84" spans="1:15" ht="12.75">
      <c r="A84" t="s">
        <v>141</v>
      </c>
      <c r="C84" s="13" t="s">
        <v>187</v>
      </c>
      <c r="E84" s="4">
        <v>25.8</v>
      </c>
      <c r="I84" s="6">
        <v>91858</v>
      </c>
      <c r="O84" s="16">
        <v>25.8</v>
      </c>
    </row>
    <row r="85" spans="1:15" ht="12.75">
      <c r="A85" t="s">
        <v>142</v>
      </c>
      <c r="C85" s="13" t="s">
        <v>188</v>
      </c>
      <c r="E85" s="4">
        <v>25.8</v>
      </c>
      <c r="I85" s="6">
        <v>14930</v>
      </c>
      <c r="O85" s="16">
        <v>25.8</v>
      </c>
    </row>
    <row r="86" spans="1:15" ht="12.75">
      <c r="A86" t="s">
        <v>127</v>
      </c>
      <c r="C86" s="13" t="s">
        <v>189</v>
      </c>
      <c r="E86" s="4">
        <v>24.8</v>
      </c>
      <c r="I86" s="6">
        <v>97200</v>
      </c>
      <c r="O86" s="16">
        <v>24.8</v>
      </c>
    </row>
    <row r="87" spans="1:15" ht="12.75">
      <c r="A87" t="s">
        <v>190</v>
      </c>
      <c r="C87" s="13" t="s">
        <v>191</v>
      </c>
      <c r="E87" s="4">
        <v>24.8</v>
      </c>
      <c r="I87" s="6">
        <v>44562</v>
      </c>
      <c r="O87" s="16">
        <v>24.8</v>
      </c>
    </row>
    <row r="88" spans="1:15" ht="12.75">
      <c r="A88" t="s">
        <v>128</v>
      </c>
      <c r="C88" s="13" t="s">
        <v>192</v>
      </c>
      <c r="E88" s="4">
        <v>24.8</v>
      </c>
      <c r="I88" s="6">
        <v>27602</v>
      </c>
      <c r="O88" s="16">
        <v>24.8</v>
      </c>
    </row>
    <row r="89" spans="1:15" ht="12.75">
      <c r="A89" t="s">
        <v>129</v>
      </c>
      <c r="C89" s="13" t="s">
        <v>193</v>
      </c>
      <c r="E89" s="4">
        <v>33.1</v>
      </c>
      <c r="I89" s="6">
        <v>57502</v>
      </c>
      <c r="O89" s="16">
        <v>33.1</v>
      </c>
    </row>
    <row r="90" spans="1:15" ht="12.75">
      <c r="A90" t="s">
        <v>130</v>
      </c>
      <c r="C90" s="13" t="s">
        <v>194</v>
      </c>
      <c r="E90" s="4">
        <v>31.9</v>
      </c>
      <c r="I90" s="6">
        <v>14924</v>
      </c>
      <c r="O90" s="16">
        <v>31.9</v>
      </c>
    </row>
    <row r="91" spans="1:15" ht="12.75">
      <c r="A91" t="s">
        <v>131</v>
      </c>
      <c r="C91" s="13" t="s">
        <v>195</v>
      </c>
      <c r="E91" s="4">
        <v>31.9</v>
      </c>
      <c r="I91" s="6">
        <v>10711</v>
      </c>
      <c r="O91" s="16">
        <v>31.9</v>
      </c>
    </row>
    <row r="92" spans="1:15" ht="12.75">
      <c r="A92" t="s">
        <v>132</v>
      </c>
      <c r="C92" s="13" t="s">
        <v>196</v>
      </c>
      <c r="E92" s="4">
        <v>31.9</v>
      </c>
      <c r="I92" s="6">
        <v>15121</v>
      </c>
      <c r="O92" s="16">
        <v>31.9</v>
      </c>
    </row>
    <row r="93" spans="1:15" ht="12.75">
      <c r="A93" t="s">
        <v>133</v>
      </c>
      <c r="C93" s="13" t="s">
        <v>197</v>
      </c>
      <c r="E93" s="4">
        <v>31.9</v>
      </c>
      <c r="I93" s="6">
        <v>118921</v>
      </c>
      <c r="O93" s="16">
        <v>31.9</v>
      </c>
    </row>
    <row r="94" spans="1:15" ht="12.75">
      <c r="A94" t="s">
        <v>134</v>
      </c>
      <c r="C94" s="13" t="s">
        <v>198</v>
      </c>
      <c r="E94" s="4">
        <v>30.6</v>
      </c>
      <c r="I94" s="6">
        <v>43025</v>
      </c>
      <c r="O94" s="16">
        <v>30.6</v>
      </c>
    </row>
    <row r="95" spans="1:15" ht="12.75">
      <c r="A95" t="s">
        <v>135</v>
      </c>
      <c r="C95" s="13" t="s">
        <v>199</v>
      </c>
      <c r="E95" s="4">
        <v>30.6</v>
      </c>
      <c r="I95" s="6">
        <v>5072</v>
      </c>
      <c r="O95" s="16">
        <v>30.6</v>
      </c>
    </row>
    <row r="96" spans="1:15" ht="12.75">
      <c r="A96" t="s">
        <v>136</v>
      </c>
      <c r="C96" s="13" t="s">
        <v>200</v>
      </c>
      <c r="E96" s="4">
        <v>29.8</v>
      </c>
      <c r="I96" s="6">
        <v>110214</v>
      </c>
      <c r="O96" s="16">
        <v>29.8</v>
      </c>
    </row>
    <row r="97" spans="1:15" ht="12.75">
      <c r="A97" t="s">
        <v>137</v>
      </c>
      <c r="C97" s="13" t="s">
        <v>201</v>
      </c>
      <c r="E97" s="4">
        <v>31.6</v>
      </c>
      <c r="I97" s="6">
        <v>14459</v>
      </c>
      <c r="O97" s="16">
        <v>31.6</v>
      </c>
    </row>
    <row r="98" spans="1:15" ht="12.75">
      <c r="A98" t="s">
        <v>138</v>
      </c>
      <c r="C98" s="13" t="s">
        <v>202</v>
      </c>
      <c r="E98" s="4">
        <v>31.6</v>
      </c>
      <c r="I98" s="6">
        <v>67750</v>
      </c>
      <c r="O98" s="16">
        <v>31.6</v>
      </c>
    </row>
    <row r="99" spans="1:15" ht="12.75">
      <c r="A99" t="s">
        <v>139</v>
      </c>
      <c r="C99" s="13" t="s">
        <v>203</v>
      </c>
      <c r="E99" s="4">
        <v>31.6</v>
      </c>
      <c r="I99" s="6">
        <v>13397</v>
      </c>
      <c r="O99" s="16">
        <v>31.6</v>
      </c>
    </row>
    <row r="100" spans="1:15" ht="12.75">
      <c r="A100" t="s">
        <v>140</v>
      </c>
      <c r="C100" s="13" t="s">
        <v>204</v>
      </c>
      <c r="E100" s="4">
        <v>31.6</v>
      </c>
      <c r="I100" s="6">
        <v>5511</v>
      </c>
      <c r="O100" s="16">
        <v>31.6</v>
      </c>
    </row>
    <row r="101" spans="1:15" ht="12.75">
      <c r="A101" t="s">
        <v>5</v>
      </c>
      <c r="C101" s="13" t="s">
        <v>35</v>
      </c>
      <c r="E101" s="4">
        <v>27.4</v>
      </c>
      <c r="I101" s="6">
        <v>88587</v>
      </c>
      <c r="O101" s="16">
        <v>27.4</v>
      </c>
    </row>
    <row r="102" spans="1:15" ht="12.75">
      <c r="A102" t="s">
        <v>63</v>
      </c>
      <c r="C102" s="13" t="s">
        <v>73</v>
      </c>
      <c r="E102" s="4">
        <v>33.1</v>
      </c>
      <c r="I102" s="6">
        <v>52051</v>
      </c>
      <c r="O102" s="16">
        <v>33.1</v>
      </c>
    </row>
    <row r="103" spans="1:15" ht="12.75">
      <c r="A103" t="s">
        <v>64</v>
      </c>
      <c r="C103" s="13" t="s">
        <v>74</v>
      </c>
      <c r="E103" s="4">
        <v>33.1</v>
      </c>
      <c r="I103" s="6">
        <v>31167</v>
      </c>
      <c r="O103" s="16">
        <v>33.1</v>
      </c>
    </row>
    <row r="104" spans="1:15" ht="12.75">
      <c r="A104" t="s">
        <v>8</v>
      </c>
      <c r="C104" s="13" t="s">
        <v>38</v>
      </c>
      <c r="E104" s="4">
        <v>33.1</v>
      </c>
      <c r="I104" s="6">
        <v>47378</v>
      </c>
      <c r="O104" s="16">
        <v>33.1</v>
      </c>
    </row>
    <row r="105" spans="1:15" ht="12.75">
      <c r="A105" t="s">
        <v>143</v>
      </c>
      <c r="C105" s="13" t="s">
        <v>205</v>
      </c>
      <c r="E105" s="4">
        <v>25.9</v>
      </c>
      <c r="I105" s="6">
        <v>148534</v>
      </c>
      <c r="O105" s="16">
        <v>25.9</v>
      </c>
    </row>
    <row r="106" spans="1:15" ht="12.75">
      <c r="A106" t="s">
        <v>144</v>
      </c>
      <c r="C106" s="13" t="s">
        <v>206</v>
      </c>
      <c r="E106" s="4">
        <v>25.9</v>
      </c>
      <c r="I106" s="6">
        <v>59100</v>
      </c>
      <c r="O106" s="16">
        <v>25.9</v>
      </c>
    </row>
    <row r="107" spans="1:15" ht="12.75">
      <c r="A107" t="s">
        <v>23</v>
      </c>
      <c r="C107" s="13" t="s">
        <v>55</v>
      </c>
      <c r="E107" s="4">
        <v>25.9</v>
      </c>
      <c r="I107" s="6">
        <v>6872</v>
      </c>
      <c r="O107" s="16">
        <v>25.9</v>
      </c>
    </row>
    <row r="108" spans="1:15" ht="12.75">
      <c r="A108" t="s">
        <v>145</v>
      </c>
      <c r="C108" s="13" t="s">
        <v>207</v>
      </c>
      <c r="E108" s="4">
        <v>33.4</v>
      </c>
      <c r="I108" s="6">
        <v>39398</v>
      </c>
      <c r="O108" s="16">
        <v>33.4</v>
      </c>
    </row>
    <row r="109" spans="1:15" ht="12.75">
      <c r="A109" t="s">
        <v>62</v>
      </c>
      <c r="C109" s="13" t="s">
        <v>208</v>
      </c>
      <c r="E109" s="4">
        <v>32.3</v>
      </c>
      <c r="I109" s="6">
        <v>56653</v>
      </c>
      <c r="O109" s="16">
        <v>32.3</v>
      </c>
    </row>
    <row r="110" spans="3:15" ht="12.75">
      <c r="C110" s="4"/>
      <c r="I110" s="6"/>
      <c r="O110" s="15"/>
    </row>
    <row r="111" spans="1:15" ht="12.75">
      <c r="A111" t="s">
        <v>33</v>
      </c>
      <c r="C111" s="4">
        <v>499</v>
      </c>
      <c r="I111" s="6">
        <f>SUM(I103:I104)</f>
        <v>78545</v>
      </c>
      <c r="O111" s="8">
        <f>((I102*O102)+(I103*O103))/I111</f>
        <v>35.06926984531161</v>
      </c>
    </row>
    <row r="112" spans="3:15" ht="12.75">
      <c r="C112" s="4"/>
      <c r="I112" s="6"/>
      <c r="O112" s="15"/>
    </row>
  </sheetData>
  <mergeCells count="4">
    <mergeCell ref="E10:I10"/>
    <mergeCell ref="K10:O10"/>
    <mergeCell ref="E39:I39"/>
    <mergeCell ref="K39:O39"/>
  </mergeCells>
  <printOptions/>
  <pageMargins left="0.75" right="0.75" top="1" bottom="1" header="0.5" footer="0.5"/>
  <pageSetup fitToHeight="999" fitToWidth="1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171"/>
  <sheetViews>
    <sheetView tabSelected="1" workbookViewId="0" topLeftCell="A1">
      <selection activeCell="A1" sqref="A1"/>
    </sheetView>
  </sheetViews>
  <sheetFormatPr defaultColWidth="9.33203125" defaultRowHeight="12.75"/>
  <cols>
    <col min="5" max="5" width="2.83203125" style="0" customWidth="1"/>
    <col min="6" max="6" width="10.33203125" style="0" bestFit="1" customWidth="1"/>
    <col min="7" max="7" width="11.83203125" style="0" customWidth="1"/>
    <col min="8" max="8" width="2.83203125" style="0" customWidth="1"/>
    <col min="9" max="9" width="10.83203125" style="0" customWidth="1"/>
    <col min="10" max="10" width="2.83203125" style="0" customWidth="1"/>
    <col min="11" max="11" width="10.83203125" style="0" customWidth="1"/>
    <col min="12" max="12" width="2.83203125" style="0" customWidth="1"/>
    <col min="14" max="14" width="11.16015625" style="0" bestFit="1" customWidth="1"/>
    <col min="16" max="16" width="14" style="0" bestFit="1" customWidth="1"/>
    <col min="18" max="18" width="12.16015625" style="0" bestFit="1" customWidth="1"/>
  </cols>
  <sheetData>
    <row r="1" ht="18.75">
      <c r="A1" s="1" t="s">
        <v>0</v>
      </c>
    </row>
    <row r="2" ht="15.75">
      <c r="A2" s="3" t="s">
        <v>2</v>
      </c>
    </row>
    <row r="3" ht="15.75">
      <c r="A3" s="2" t="s">
        <v>1</v>
      </c>
    </row>
    <row r="4" ht="18.75">
      <c r="U4" s="27" t="s">
        <v>355</v>
      </c>
    </row>
    <row r="5" spans="1:28" ht="12.75">
      <c r="A5" t="s">
        <v>351</v>
      </c>
      <c r="N5" s="9" t="s">
        <v>352</v>
      </c>
      <c r="U5" s="19"/>
      <c r="V5" s="19"/>
      <c r="W5" s="32" t="s">
        <v>329</v>
      </c>
      <c r="X5" s="32"/>
      <c r="Y5" s="32" t="s">
        <v>330</v>
      </c>
      <c r="Z5" s="32"/>
      <c r="AA5" s="19"/>
      <c r="AB5" s="19"/>
    </row>
    <row r="6" spans="1:28" ht="12.75">
      <c r="A6" t="s">
        <v>354</v>
      </c>
      <c r="N6" s="9" t="s">
        <v>353</v>
      </c>
      <c r="U6" s="19"/>
      <c r="V6" s="19"/>
      <c r="W6" s="30"/>
      <c r="X6" s="30"/>
      <c r="Y6" s="30"/>
      <c r="Z6" s="30"/>
      <c r="AA6" s="19"/>
      <c r="AB6" s="19"/>
    </row>
    <row r="7" spans="1:28" ht="12.75">
      <c r="A7" t="s">
        <v>223</v>
      </c>
      <c r="U7" s="23" t="s">
        <v>336</v>
      </c>
      <c r="V7" s="23" t="s">
        <v>331</v>
      </c>
      <c r="W7" s="23" t="s">
        <v>344</v>
      </c>
      <c r="X7" s="23" t="s">
        <v>345</v>
      </c>
      <c r="Y7" s="23" t="s">
        <v>344</v>
      </c>
      <c r="Z7" s="23" t="s">
        <v>345</v>
      </c>
      <c r="AA7" s="23" t="s">
        <v>342</v>
      </c>
      <c r="AB7" s="23" t="s">
        <v>343</v>
      </c>
    </row>
    <row r="8" spans="1:28" ht="18.75">
      <c r="A8" s="1" t="s">
        <v>327</v>
      </c>
      <c r="U8" s="4">
        <v>126.95</v>
      </c>
      <c r="V8" s="19">
        <v>196</v>
      </c>
      <c r="W8" s="4">
        <v>5671</v>
      </c>
      <c r="X8" s="22">
        <v>6852.967673898946</v>
      </c>
      <c r="Y8" s="4">
        <v>5675</v>
      </c>
      <c r="Z8" s="22">
        <v>6664.680012839589</v>
      </c>
      <c r="AA8" s="17">
        <v>0.7632227655117064</v>
      </c>
      <c r="AB8" s="17">
        <v>0.39727820874785136</v>
      </c>
    </row>
    <row r="9" spans="6:28" ht="12.75">
      <c r="F9" s="32" t="s">
        <v>339</v>
      </c>
      <c r="G9" s="32"/>
      <c r="H9" s="32"/>
      <c r="I9" s="32"/>
      <c r="J9" s="32"/>
      <c r="K9" s="32"/>
      <c r="U9" s="4">
        <v>189.95</v>
      </c>
      <c r="V9" s="19">
        <v>246</v>
      </c>
      <c r="W9" s="4">
        <v>4107</v>
      </c>
      <c r="X9" s="22">
        <v>5310.060516822357</v>
      </c>
      <c r="Y9" s="4">
        <v>4007</v>
      </c>
      <c r="Z9" s="22">
        <v>5064.043665867489</v>
      </c>
      <c r="AA9" s="17">
        <v>0.43503509736014756</v>
      </c>
      <c r="AB9" s="17">
        <v>0.5264115089332031</v>
      </c>
    </row>
    <row r="10" spans="1:28" ht="12.75">
      <c r="A10" s="9"/>
      <c r="B10" s="9"/>
      <c r="C10" s="9"/>
      <c r="D10" s="9"/>
      <c r="E10" s="9"/>
      <c r="F10" s="35" t="s">
        <v>28</v>
      </c>
      <c r="G10" s="35"/>
      <c r="H10" s="9"/>
      <c r="I10" s="23" t="s">
        <v>340</v>
      </c>
      <c r="J10" s="9"/>
      <c r="K10" s="26" t="s">
        <v>341</v>
      </c>
      <c r="M10" s="35" t="s">
        <v>329</v>
      </c>
      <c r="N10" s="35"/>
      <c r="O10" s="35" t="s">
        <v>330</v>
      </c>
      <c r="P10" s="35"/>
      <c r="U10" s="4">
        <v>207.95</v>
      </c>
      <c r="V10" s="19">
        <v>296</v>
      </c>
      <c r="W10" s="4">
        <v>3329</v>
      </c>
      <c r="X10" s="22">
        <v>4435.1249304564535</v>
      </c>
      <c r="Y10" s="4">
        <v>2867</v>
      </c>
      <c r="Z10" s="22">
        <v>3721.1627453585434</v>
      </c>
      <c r="AA10" s="17">
        <v>0.31272163406607173</v>
      </c>
      <c r="AB10" s="17">
        <v>0.2584202914504576</v>
      </c>
    </row>
    <row r="11" spans="1:28" ht="12.75">
      <c r="A11" s="23" t="s">
        <v>336</v>
      </c>
      <c r="B11" s="23" t="s">
        <v>331</v>
      </c>
      <c r="C11" s="23" t="s">
        <v>332</v>
      </c>
      <c r="D11" s="23" t="s">
        <v>333</v>
      </c>
      <c r="E11" s="19"/>
      <c r="F11" s="23" t="s">
        <v>328</v>
      </c>
      <c r="G11" s="23" t="s">
        <v>28</v>
      </c>
      <c r="H11" s="23"/>
      <c r="I11" s="23" t="s">
        <v>28</v>
      </c>
      <c r="J11" s="23"/>
      <c r="K11" s="23" t="s">
        <v>28</v>
      </c>
      <c r="M11" s="23" t="s">
        <v>337</v>
      </c>
      <c r="N11" s="23" t="s">
        <v>338</v>
      </c>
      <c r="O11" s="23" t="s">
        <v>337</v>
      </c>
      <c r="P11" s="23" t="s">
        <v>338</v>
      </c>
      <c r="Q11" s="23" t="s">
        <v>334</v>
      </c>
      <c r="R11" s="23" t="s">
        <v>335</v>
      </c>
      <c r="U11" s="4">
        <v>266.95</v>
      </c>
      <c r="V11" s="19">
        <v>396</v>
      </c>
      <c r="W11" s="4">
        <v>2965</v>
      </c>
      <c r="X11" s="22">
        <v>3275.414442271503</v>
      </c>
      <c r="Y11" s="4">
        <v>2719</v>
      </c>
      <c r="Z11" s="22">
        <v>2912.6447741400734</v>
      </c>
      <c r="AA11" s="17">
        <v>0.2488586431001549</v>
      </c>
      <c r="AB11" s="17">
        <v>0.0718458665551617</v>
      </c>
    </row>
    <row r="12" spans="17:28" ht="12.75">
      <c r="Q12" s="17"/>
      <c r="R12" s="17"/>
      <c r="U12" s="4">
        <v>377.95</v>
      </c>
      <c r="V12" s="19">
        <v>586</v>
      </c>
      <c r="W12" s="4">
        <v>2249</v>
      </c>
      <c r="X12" s="22">
        <v>2615.2552929363414</v>
      </c>
      <c r="Y12" s="4">
        <v>2388</v>
      </c>
      <c r="Z12" s="22">
        <v>2637.0777768351995</v>
      </c>
      <c r="AA12" s="17">
        <v>0.1105888718715322</v>
      </c>
      <c r="AB12" s="17">
        <v>0.3094497725584424</v>
      </c>
    </row>
    <row r="13" spans="1:28" ht="12.75">
      <c r="A13" s="4">
        <v>1</v>
      </c>
      <c r="B13" s="4">
        <v>1</v>
      </c>
      <c r="C13" s="4">
        <v>999</v>
      </c>
      <c r="D13" s="4">
        <v>9</v>
      </c>
      <c r="F13" s="6">
        <v>536900</v>
      </c>
      <c r="G13" s="6">
        <v>720617</v>
      </c>
      <c r="H13" s="6"/>
      <c r="I13" s="6">
        <v>502909</v>
      </c>
      <c r="J13" s="6"/>
      <c r="K13" s="6">
        <v>334258</v>
      </c>
      <c r="M13" s="4">
        <v>7017</v>
      </c>
      <c r="N13" s="4">
        <f aca="true" t="shared" si="0" ref="N13:N44">M13*F13</f>
        <v>3767427300</v>
      </c>
      <c r="O13" s="4">
        <v>6468</v>
      </c>
      <c r="P13" s="4">
        <f aca="true" t="shared" si="1" ref="P13:P44">O13*G13</f>
        <v>4660950756</v>
      </c>
      <c r="Q13" s="17"/>
      <c r="R13" s="17"/>
      <c r="U13" s="4">
        <v>685.95</v>
      </c>
      <c r="V13" s="19">
        <v>696</v>
      </c>
      <c r="W13" s="4">
        <v>1801</v>
      </c>
      <c r="X13" s="22">
        <v>1848.8476369719194</v>
      </c>
      <c r="Y13" s="4">
        <v>1797</v>
      </c>
      <c r="Z13" s="22">
        <v>1839.1783510064263</v>
      </c>
      <c r="AA13" s="17">
        <v>0.05844744801195778</v>
      </c>
      <c r="AB13" s="17">
        <v>0.0924467790397852</v>
      </c>
    </row>
    <row r="14" spans="1:28" ht="12.75">
      <c r="A14" s="4">
        <v>2</v>
      </c>
      <c r="B14" s="4">
        <v>2</v>
      </c>
      <c r="C14" s="4">
        <v>999</v>
      </c>
      <c r="D14" s="4">
        <v>9</v>
      </c>
      <c r="F14" s="6">
        <v>54948</v>
      </c>
      <c r="G14" s="6">
        <v>57081</v>
      </c>
      <c r="H14" s="6"/>
      <c r="I14" s="6">
        <v>49204</v>
      </c>
      <c r="J14" s="6"/>
      <c r="K14" s="6">
        <v>40665</v>
      </c>
      <c r="M14" s="4">
        <v>7816</v>
      </c>
      <c r="N14" s="4">
        <f t="shared" si="0"/>
        <v>429473568</v>
      </c>
      <c r="O14" s="4">
        <v>8011</v>
      </c>
      <c r="P14" s="4">
        <f t="shared" si="1"/>
        <v>457275891</v>
      </c>
      <c r="Q14" s="17"/>
      <c r="R14" s="17"/>
      <c r="U14" s="4">
        <v>698.95</v>
      </c>
      <c r="V14" s="19">
        <v>726</v>
      </c>
      <c r="W14" s="4">
        <v>1794</v>
      </c>
      <c r="X14" s="22">
        <v>2020.3710557387137</v>
      </c>
      <c r="Y14" s="4">
        <v>1989</v>
      </c>
      <c r="Z14" s="22">
        <v>2161.482087567117</v>
      </c>
      <c r="AA14" s="17">
        <v>0.07448142289804038</v>
      </c>
      <c r="AB14" s="17">
        <v>0.19108455824990586</v>
      </c>
    </row>
    <row r="15" spans="1:28" ht="12.75">
      <c r="A15" s="4">
        <v>3</v>
      </c>
      <c r="B15" s="4">
        <v>3</v>
      </c>
      <c r="C15" s="4">
        <v>999</v>
      </c>
      <c r="D15" s="4">
        <v>9</v>
      </c>
      <c r="F15" s="6">
        <v>128367</v>
      </c>
      <c r="G15" s="6">
        <v>166556</v>
      </c>
      <c r="H15" s="6"/>
      <c r="I15" s="6">
        <v>120688</v>
      </c>
      <c r="J15" s="6"/>
      <c r="K15" s="6">
        <v>75799</v>
      </c>
      <c r="M15" s="4">
        <v>6357</v>
      </c>
      <c r="N15" s="4">
        <f t="shared" si="0"/>
        <v>816029019</v>
      </c>
      <c r="O15" s="4">
        <v>6605</v>
      </c>
      <c r="P15" s="4">
        <f t="shared" si="1"/>
        <v>1100102380</v>
      </c>
      <c r="Q15" s="17"/>
      <c r="R15" s="17"/>
      <c r="U15" s="4">
        <v>810.95</v>
      </c>
      <c r="V15" s="19">
        <v>796</v>
      </c>
      <c r="W15" s="4">
        <v>1637</v>
      </c>
      <c r="X15" s="22">
        <v>1624.7381498039063</v>
      </c>
      <c r="Y15" s="4">
        <v>1906</v>
      </c>
      <c r="Z15" s="22">
        <v>1901.770001473362</v>
      </c>
      <c r="AA15" s="17">
        <v>0.08009050235810868</v>
      </c>
      <c r="AB15" s="17">
        <v>0.06486410787927767</v>
      </c>
    </row>
    <row r="16" spans="1:28" ht="12.75">
      <c r="A16" s="4">
        <v>4</v>
      </c>
      <c r="B16" s="4">
        <v>4</v>
      </c>
      <c r="C16" s="4">
        <v>999</v>
      </c>
      <c r="D16" s="4">
        <v>9</v>
      </c>
      <c r="F16" s="6">
        <v>71838</v>
      </c>
      <c r="G16" s="6">
        <v>83447</v>
      </c>
      <c r="H16" s="6"/>
      <c r="I16" s="6">
        <v>63206</v>
      </c>
      <c r="J16" s="6"/>
      <c r="K16" s="6">
        <v>60000</v>
      </c>
      <c r="M16" s="4">
        <v>7539</v>
      </c>
      <c r="N16" s="4">
        <f t="shared" si="0"/>
        <v>541586682</v>
      </c>
      <c r="O16" s="4">
        <v>7410</v>
      </c>
      <c r="P16" s="4">
        <f t="shared" si="1"/>
        <v>618342270</v>
      </c>
      <c r="Q16" s="17"/>
      <c r="R16" s="17"/>
      <c r="U16" s="4">
        <v>813.95</v>
      </c>
      <c r="V16" s="19">
        <v>806</v>
      </c>
      <c r="W16" s="4">
        <v>2160</v>
      </c>
      <c r="X16" s="22">
        <v>2262.763618372202</v>
      </c>
      <c r="Y16" s="4">
        <v>2352</v>
      </c>
      <c r="Z16" s="22">
        <v>2424.923920116527</v>
      </c>
      <c r="AA16" s="17">
        <v>0.11275478279539217</v>
      </c>
      <c r="AB16" s="17">
        <v>0.2072842457267518</v>
      </c>
    </row>
    <row r="17" spans="1:28" ht="12.75">
      <c r="A17" s="4">
        <v>5</v>
      </c>
      <c r="B17" s="4">
        <v>5</v>
      </c>
      <c r="C17" s="4">
        <v>999</v>
      </c>
      <c r="D17" s="4">
        <v>9</v>
      </c>
      <c r="F17" s="6">
        <v>11417</v>
      </c>
      <c r="G17" s="6">
        <v>13146</v>
      </c>
      <c r="H17" s="6"/>
      <c r="I17" s="6">
        <v>9551</v>
      </c>
      <c r="J17" s="6"/>
      <c r="K17" s="6">
        <v>8833</v>
      </c>
      <c r="M17" s="4">
        <v>7301</v>
      </c>
      <c r="N17" s="4">
        <f t="shared" si="0"/>
        <v>83355517</v>
      </c>
      <c r="O17" s="4">
        <v>7119</v>
      </c>
      <c r="P17" s="4">
        <f t="shared" si="1"/>
        <v>93586374</v>
      </c>
      <c r="Q17" s="17"/>
      <c r="R17" s="17"/>
      <c r="U17" s="4">
        <v>818.95</v>
      </c>
      <c r="V17" s="19">
        <v>846</v>
      </c>
      <c r="W17" s="4">
        <v>1441</v>
      </c>
      <c r="X17" s="22">
        <v>1429.456326068282</v>
      </c>
      <c r="Y17" s="4">
        <v>1741</v>
      </c>
      <c r="Z17" s="22">
        <v>1733.292313230641</v>
      </c>
      <c r="AA17" s="17">
        <v>0.06619215133965319</v>
      </c>
      <c r="AB17" s="17">
        <v>0.02742673327565046</v>
      </c>
    </row>
    <row r="18" spans="1:28" ht="12.75">
      <c r="A18" s="4">
        <v>6</v>
      </c>
      <c r="B18" s="4">
        <v>6</v>
      </c>
      <c r="C18" s="4">
        <v>999</v>
      </c>
      <c r="D18" s="4">
        <v>9</v>
      </c>
      <c r="F18" s="6">
        <v>70522</v>
      </c>
      <c r="G18" s="6">
        <v>71587</v>
      </c>
      <c r="H18" s="6"/>
      <c r="I18" s="6">
        <v>61227</v>
      </c>
      <c r="J18" s="6"/>
      <c r="K18" s="6">
        <v>62775</v>
      </c>
      <c r="M18" s="4">
        <v>8321</v>
      </c>
      <c r="N18" s="4">
        <f t="shared" si="0"/>
        <v>586813562</v>
      </c>
      <c r="O18" s="4">
        <v>8353</v>
      </c>
      <c r="P18" s="4">
        <f t="shared" si="1"/>
        <v>597966211</v>
      </c>
      <c r="Q18" s="17"/>
      <c r="R18" s="17"/>
      <c r="U18" s="4">
        <v>857.95</v>
      </c>
      <c r="V18" s="19">
        <v>976</v>
      </c>
      <c r="W18" s="4">
        <v>1951</v>
      </c>
      <c r="X18" s="22">
        <v>2093.3192707098833</v>
      </c>
      <c r="Y18" s="4">
        <v>1964</v>
      </c>
      <c r="Z18" s="22">
        <v>2102.147510519334</v>
      </c>
      <c r="AA18" s="17">
        <v>0.11615782934508401</v>
      </c>
      <c r="AB18" s="17">
        <v>0.05959728980397738</v>
      </c>
    </row>
    <row r="19" spans="1:28" ht="12.75">
      <c r="A19" s="4">
        <v>7</v>
      </c>
      <c r="B19" s="4">
        <v>10</v>
      </c>
      <c r="C19" s="4">
        <v>999</v>
      </c>
      <c r="D19" s="4">
        <v>9</v>
      </c>
      <c r="F19" s="6">
        <v>53638</v>
      </c>
      <c r="G19" s="6">
        <v>54217</v>
      </c>
      <c r="H19" s="6"/>
      <c r="I19" s="6">
        <v>50876</v>
      </c>
      <c r="J19" s="6"/>
      <c r="K19" s="6">
        <v>44531</v>
      </c>
      <c r="M19" s="4">
        <v>8539</v>
      </c>
      <c r="N19" s="4">
        <f t="shared" si="0"/>
        <v>458014882</v>
      </c>
      <c r="O19" s="4">
        <v>8714</v>
      </c>
      <c r="P19" s="4">
        <f t="shared" si="1"/>
        <v>472446938</v>
      </c>
      <c r="Q19" s="17"/>
      <c r="R19" s="17"/>
      <c r="U19" s="4">
        <v>868.95</v>
      </c>
      <c r="V19" s="19">
        <v>986</v>
      </c>
      <c r="W19" s="4">
        <v>1335</v>
      </c>
      <c r="X19" s="22">
        <v>1397.8799873428645</v>
      </c>
      <c r="Y19" s="4">
        <v>1381</v>
      </c>
      <c r="Z19" s="22">
        <v>1552.606487649099</v>
      </c>
      <c r="AA19" s="17">
        <v>0.04507644017960642</v>
      </c>
      <c r="AB19" s="17">
        <v>0.003070537681015572</v>
      </c>
    </row>
    <row r="20" spans="1:26" ht="12.75">
      <c r="A20" s="4">
        <v>8</v>
      </c>
      <c r="B20" s="4">
        <v>11</v>
      </c>
      <c r="C20" s="4">
        <v>999</v>
      </c>
      <c r="D20" s="4">
        <v>9</v>
      </c>
      <c r="F20" s="6">
        <v>175711</v>
      </c>
      <c r="G20" s="6">
        <v>178334</v>
      </c>
      <c r="H20" s="6"/>
      <c r="I20" s="6">
        <v>141878</v>
      </c>
      <c r="J20" s="6"/>
      <c r="K20" s="6">
        <v>131629</v>
      </c>
      <c r="M20" s="4">
        <v>7533</v>
      </c>
      <c r="N20" s="4">
        <f t="shared" si="0"/>
        <v>1323630963</v>
      </c>
      <c r="O20" s="4">
        <v>7679</v>
      </c>
      <c r="P20" s="4">
        <f t="shared" si="1"/>
        <v>1369426786</v>
      </c>
      <c r="Q20" s="17"/>
      <c r="R20" s="17"/>
      <c r="Y20" s="7"/>
      <c r="Z20" s="7"/>
    </row>
    <row r="21" spans="1:18" ht="12.75">
      <c r="A21" s="4">
        <v>9</v>
      </c>
      <c r="B21" s="4">
        <v>12</v>
      </c>
      <c r="C21" s="4">
        <v>999</v>
      </c>
      <c r="D21" s="4">
        <v>9</v>
      </c>
      <c r="F21" s="6">
        <v>285237</v>
      </c>
      <c r="G21" s="6">
        <v>290185</v>
      </c>
      <c r="H21" s="6"/>
      <c r="I21" s="6">
        <v>234559</v>
      </c>
      <c r="J21" s="6"/>
      <c r="K21" s="6">
        <v>232923</v>
      </c>
      <c r="M21" s="4">
        <v>7832</v>
      </c>
      <c r="N21" s="4">
        <f t="shared" si="0"/>
        <v>2233976184</v>
      </c>
      <c r="O21" s="4">
        <v>7904</v>
      </c>
      <c r="P21" s="4">
        <f t="shared" si="1"/>
        <v>2293622240</v>
      </c>
      <c r="Q21" s="17"/>
      <c r="R21" s="17"/>
    </row>
    <row r="22" spans="1:21" ht="18.75">
      <c r="A22" s="4">
        <v>10</v>
      </c>
      <c r="B22" s="4">
        <v>13</v>
      </c>
      <c r="C22" s="4">
        <v>999</v>
      </c>
      <c r="D22" s="4">
        <v>9</v>
      </c>
      <c r="F22" s="6">
        <v>189234</v>
      </c>
      <c r="G22" s="6">
        <v>195060</v>
      </c>
      <c r="H22" s="6"/>
      <c r="I22" s="6">
        <v>139742</v>
      </c>
      <c r="J22" s="6"/>
      <c r="K22" s="6">
        <v>143105</v>
      </c>
      <c r="M22" s="4">
        <v>7162</v>
      </c>
      <c r="N22" s="4">
        <f t="shared" si="0"/>
        <v>1355293908</v>
      </c>
      <c r="O22" s="4">
        <v>7202</v>
      </c>
      <c r="P22" s="4">
        <f t="shared" si="1"/>
        <v>1404822120</v>
      </c>
      <c r="Q22" s="17"/>
      <c r="R22" s="17"/>
      <c r="U22" s="27" t="s">
        <v>356</v>
      </c>
    </row>
    <row r="23" spans="1:29" ht="12.75">
      <c r="A23" s="4">
        <v>11</v>
      </c>
      <c r="B23" s="4">
        <v>14</v>
      </c>
      <c r="C23" s="4">
        <v>999</v>
      </c>
      <c r="D23" s="4">
        <v>9</v>
      </c>
      <c r="F23" s="6">
        <v>183576</v>
      </c>
      <c r="G23" s="6">
        <v>185406</v>
      </c>
      <c r="H23" s="6"/>
      <c r="I23" s="6">
        <v>142739</v>
      </c>
      <c r="J23" s="6"/>
      <c r="K23" s="6">
        <v>149327</v>
      </c>
      <c r="M23" s="4">
        <v>7621</v>
      </c>
      <c r="N23" s="4">
        <f t="shared" si="0"/>
        <v>1399032696</v>
      </c>
      <c r="O23" s="4">
        <v>7684</v>
      </c>
      <c r="P23" s="4">
        <f t="shared" si="1"/>
        <v>1424659704</v>
      </c>
      <c r="Q23" s="17"/>
      <c r="R23" s="17"/>
      <c r="U23" s="9"/>
      <c r="V23" s="9"/>
      <c r="W23" s="9"/>
      <c r="X23" s="9"/>
      <c r="Y23" s="32" t="s">
        <v>346</v>
      </c>
      <c r="Z23" s="32"/>
      <c r="AA23" s="32"/>
      <c r="AB23" s="9"/>
      <c r="AC23" s="9"/>
    </row>
    <row r="24" spans="1:29" ht="12.75">
      <c r="A24" s="4">
        <v>12</v>
      </c>
      <c r="B24" s="4">
        <v>15</v>
      </c>
      <c r="C24" s="4">
        <v>999</v>
      </c>
      <c r="D24" s="4">
        <v>9</v>
      </c>
      <c r="F24" s="6">
        <v>16157</v>
      </c>
      <c r="G24" s="6">
        <v>16285</v>
      </c>
      <c r="H24" s="6"/>
      <c r="I24" s="6">
        <v>13895</v>
      </c>
      <c r="J24" s="6"/>
      <c r="K24" s="6">
        <v>13756</v>
      </c>
      <c r="M24" s="4">
        <v>8192</v>
      </c>
      <c r="N24" s="4">
        <f t="shared" si="0"/>
        <v>132358144</v>
      </c>
      <c r="O24" s="4">
        <v>8034</v>
      </c>
      <c r="P24" s="4">
        <f t="shared" si="1"/>
        <v>130833690</v>
      </c>
      <c r="Q24" s="17"/>
      <c r="R24" s="17"/>
      <c r="U24" s="23" t="s">
        <v>336</v>
      </c>
      <c r="V24" s="23" t="s">
        <v>331</v>
      </c>
      <c r="W24" s="23" t="s">
        <v>332</v>
      </c>
      <c r="X24" s="23" t="s">
        <v>333</v>
      </c>
      <c r="Y24" s="23" t="s">
        <v>340</v>
      </c>
      <c r="Z24" s="23" t="s">
        <v>341</v>
      </c>
      <c r="AA24" s="23" t="s">
        <v>28</v>
      </c>
      <c r="AB24" s="23" t="s">
        <v>342</v>
      </c>
      <c r="AC24" s="23" t="s">
        <v>343</v>
      </c>
    </row>
    <row r="25" spans="1:30" ht="12.75">
      <c r="A25" s="4">
        <v>13</v>
      </c>
      <c r="B25" s="4">
        <v>20</v>
      </c>
      <c r="C25" s="4">
        <v>999</v>
      </c>
      <c r="D25" s="4">
        <v>9</v>
      </c>
      <c r="F25" s="6">
        <v>4807</v>
      </c>
      <c r="G25" s="6">
        <v>4861</v>
      </c>
      <c r="H25" s="6"/>
      <c r="I25" s="6">
        <v>3768</v>
      </c>
      <c r="J25" s="6"/>
      <c r="K25" s="6">
        <v>3567</v>
      </c>
      <c r="M25" s="4">
        <v>7422</v>
      </c>
      <c r="N25" s="4">
        <f t="shared" si="0"/>
        <v>35677554</v>
      </c>
      <c r="O25" s="4">
        <v>7549</v>
      </c>
      <c r="P25" s="4">
        <f t="shared" si="1"/>
        <v>36695689</v>
      </c>
      <c r="Q25" s="17"/>
      <c r="R25" s="17"/>
      <c r="U25" s="4">
        <v>91.5</v>
      </c>
      <c r="V25" s="4">
        <v>142</v>
      </c>
      <c r="W25" s="4">
        <v>999</v>
      </c>
      <c r="X25" s="4">
        <v>8</v>
      </c>
      <c r="Y25" s="6">
        <v>1370500</v>
      </c>
      <c r="Z25" s="6">
        <v>238551</v>
      </c>
      <c r="AA25" s="6">
        <v>1447592</v>
      </c>
      <c r="AB25" s="17">
        <v>0.946744662860806</v>
      </c>
      <c r="AC25" s="17">
        <v>0.1647915987377659</v>
      </c>
      <c r="AD25" s="17"/>
    </row>
    <row r="26" spans="1:30" ht="12.75">
      <c r="A26" s="4">
        <v>14</v>
      </c>
      <c r="B26" s="4">
        <v>21</v>
      </c>
      <c r="C26" s="4">
        <v>999</v>
      </c>
      <c r="D26" s="4">
        <v>9</v>
      </c>
      <c r="F26" s="6">
        <v>11414</v>
      </c>
      <c r="G26" s="6">
        <v>11516</v>
      </c>
      <c r="H26" s="6"/>
      <c r="I26" s="6">
        <v>10084</v>
      </c>
      <c r="J26" s="6"/>
      <c r="K26" s="6">
        <v>8899</v>
      </c>
      <c r="M26" s="4">
        <v>8055</v>
      </c>
      <c r="N26" s="4">
        <f t="shared" si="0"/>
        <v>91939770</v>
      </c>
      <c r="O26" s="4">
        <v>8232</v>
      </c>
      <c r="P26" s="4">
        <f t="shared" si="1"/>
        <v>94799712</v>
      </c>
      <c r="Q26" s="17"/>
      <c r="R26" s="17"/>
      <c r="U26" s="4">
        <v>93.5</v>
      </c>
      <c r="V26" s="4">
        <v>143</v>
      </c>
      <c r="W26" s="4">
        <v>999</v>
      </c>
      <c r="X26" s="4">
        <v>8</v>
      </c>
      <c r="Y26" s="6">
        <v>93588</v>
      </c>
      <c r="Z26" s="6">
        <v>10905</v>
      </c>
      <c r="AA26" s="6">
        <v>128224</v>
      </c>
      <c r="AB26" s="17">
        <v>0.7298789618168205</v>
      </c>
      <c r="AC26" s="17">
        <v>0.08504648115797354</v>
      </c>
      <c r="AD26" s="17"/>
    </row>
    <row r="27" spans="1:30" ht="12.75">
      <c r="A27" s="4">
        <v>15</v>
      </c>
      <c r="B27" s="4">
        <v>22</v>
      </c>
      <c r="C27" s="4">
        <v>999</v>
      </c>
      <c r="D27" s="4">
        <v>9</v>
      </c>
      <c r="F27" s="6">
        <v>59283</v>
      </c>
      <c r="G27" s="6">
        <v>59718</v>
      </c>
      <c r="H27" s="6"/>
      <c r="I27" s="6">
        <v>47625</v>
      </c>
      <c r="J27" s="6"/>
      <c r="K27" s="6">
        <v>47315</v>
      </c>
      <c r="M27" s="4">
        <v>7708</v>
      </c>
      <c r="N27" s="4">
        <f t="shared" si="0"/>
        <v>456953364</v>
      </c>
      <c r="O27" s="4">
        <v>7816</v>
      </c>
      <c r="P27" s="4">
        <f t="shared" si="1"/>
        <v>466755888</v>
      </c>
      <c r="Q27" s="17"/>
      <c r="R27" s="17"/>
      <c r="U27" s="4">
        <v>95.5</v>
      </c>
      <c r="V27" s="4">
        <v>144</v>
      </c>
      <c r="W27" s="4">
        <v>999</v>
      </c>
      <c r="X27" s="4">
        <v>8</v>
      </c>
      <c r="Y27" s="6">
        <v>971975</v>
      </c>
      <c r="Z27" s="6">
        <v>291312</v>
      </c>
      <c r="AA27" s="6">
        <v>1003590</v>
      </c>
      <c r="AB27" s="17">
        <v>0.9684980918502576</v>
      </c>
      <c r="AC27" s="17">
        <v>0.29026993094789705</v>
      </c>
      <c r="AD27" s="17"/>
    </row>
    <row r="28" spans="1:30" ht="12.75">
      <c r="A28" s="4">
        <v>16</v>
      </c>
      <c r="B28" s="4">
        <v>23</v>
      </c>
      <c r="C28" s="4">
        <v>999</v>
      </c>
      <c r="D28" s="4">
        <v>9</v>
      </c>
      <c r="F28" s="6">
        <v>186581</v>
      </c>
      <c r="G28" s="6">
        <v>189766</v>
      </c>
      <c r="H28" s="6"/>
      <c r="I28" s="6">
        <v>148350</v>
      </c>
      <c r="J28" s="6"/>
      <c r="K28" s="6">
        <v>143182</v>
      </c>
      <c r="M28" s="4">
        <v>7527</v>
      </c>
      <c r="N28" s="4">
        <f t="shared" si="0"/>
        <v>1404395187</v>
      </c>
      <c r="O28" s="4">
        <v>7636</v>
      </c>
      <c r="P28" s="4">
        <f t="shared" si="1"/>
        <v>1449053176</v>
      </c>
      <c r="Q28" s="17"/>
      <c r="R28" s="17"/>
      <c r="U28" s="4">
        <v>138.5</v>
      </c>
      <c r="V28" s="4">
        <v>215</v>
      </c>
      <c r="W28" s="4">
        <v>998</v>
      </c>
      <c r="X28" s="4">
        <v>9</v>
      </c>
      <c r="Y28" s="6">
        <v>30209</v>
      </c>
      <c r="Z28" s="6">
        <v>38299</v>
      </c>
      <c r="AA28" s="6">
        <v>83052</v>
      </c>
      <c r="AB28" s="17">
        <v>0.36373597264364493</v>
      </c>
      <c r="AC28" s="17">
        <v>0.4611448249289602</v>
      </c>
      <c r="AD28" s="17"/>
    </row>
    <row r="29" spans="1:30" ht="12.75">
      <c r="A29" s="4">
        <v>17</v>
      </c>
      <c r="B29" s="4">
        <v>24</v>
      </c>
      <c r="C29" s="4">
        <v>999</v>
      </c>
      <c r="D29" s="4">
        <v>9</v>
      </c>
      <c r="F29" s="6">
        <v>7323</v>
      </c>
      <c r="G29" s="6">
        <v>8282</v>
      </c>
      <c r="H29" s="6"/>
      <c r="I29" s="6">
        <v>7663</v>
      </c>
      <c r="J29" s="6"/>
      <c r="K29" s="6">
        <v>4618</v>
      </c>
      <c r="M29" s="4">
        <v>7774</v>
      </c>
      <c r="N29" s="4">
        <f t="shared" si="0"/>
        <v>56929002</v>
      </c>
      <c r="O29" s="4">
        <v>8025</v>
      </c>
      <c r="P29" s="4">
        <f t="shared" si="1"/>
        <v>66463050</v>
      </c>
      <c r="Q29" s="17"/>
      <c r="R29" s="17"/>
      <c r="U29" s="4">
        <v>144.5</v>
      </c>
      <c r="V29" s="4">
        <v>222</v>
      </c>
      <c r="W29" s="4">
        <v>998</v>
      </c>
      <c r="X29" s="4">
        <v>9</v>
      </c>
      <c r="Y29" s="6">
        <v>128306</v>
      </c>
      <c r="Z29" s="6">
        <v>136118</v>
      </c>
      <c r="AA29" s="6">
        <v>241888</v>
      </c>
      <c r="AB29" s="17">
        <v>0.5304355734885566</v>
      </c>
      <c r="AC29" s="17">
        <v>0.5627315121047758</v>
      </c>
      <c r="AD29" s="17"/>
    </row>
    <row r="30" spans="1:29" ht="12.75">
      <c r="A30" s="4">
        <v>18</v>
      </c>
      <c r="B30" s="4">
        <v>25</v>
      </c>
      <c r="C30" s="4">
        <v>999</v>
      </c>
      <c r="D30" s="4">
        <v>9</v>
      </c>
      <c r="F30" s="6">
        <v>40773</v>
      </c>
      <c r="G30" s="6">
        <v>42433</v>
      </c>
      <c r="H30" s="6"/>
      <c r="I30" s="6">
        <v>21681</v>
      </c>
      <c r="J30" s="6"/>
      <c r="K30" s="6">
        <v>13275</v>
      </c>
      <c r="M30" s="4">
        <v>4748</v>
      </c>
      <c r="N30" s="4">
        <f t="shared" si="0"/>
        <v>193590204</v>
      </c>
      <c r="O30" s="4">
        <v>4957</v>
      </c>
      <c r="P30" s="4">
        <f t="shared" si="1"/>
        <v>210340381</v>
      </c>
      <c r="Q30" s="17"/>
      <c r="R30" s="17"/>
      <c r="U30">
        <v>171.5</v>
      </c>
      <c r="V30" s="4">
        <v>245</v>
      </c>
      <c r="W30" s="4">
        <v>998</v>
      </c>
      <c r="X30" s="4">
        <v>1</v>
      </c>
      <c r="Y30" s="6">
        <v>1179704</v>
      </c>
      <c r="Z30" s="6">
        <v>1581155</v>
      </c>
      <c r="AA30" s="6">
        <v>2614103</v>
      </c>
      <c r="AB30" s="17">
        <v>0.45128444</v>
      </c>
      <c r="AC30" s="17">
        <v>0.60485566</v>
      </c>
    </row>
    <row r="31" spans="1:29" ht="12.75">
      <c r="A31" s="4">
        <v>19</v>
      </c>
      <c r="B31" s="4">
        <v>26</v>
      </c>
      <c r="C31" s="4">
        <v>999</v>
      </c>
      <c r="D31" s="4">
        <v>9</v>
      </c>
      <c r="F31" s="6">
        <v>155</v>
      </c>
      <c r="G31" s="6">
        <v>5657</v>
      </c>
      <c r="H31" s="6"/>
      <c r="I31" s="6">
        <v>4680</v>
      </c>
      <c r="J31" s="6"/>
      <c r="K31" s="6">
        <v>1044</v>
      </c>
      <c r="M31" s="4">
        <v>4710</v>
      </c>
      <c r="N31" s="4">
        <f t="shared" si="0"/>
        <v>730050</v>
      </c>
      <c r="O31" s="4">
        <v>6583</v>
      </c>
      <c r="P31" s="4">
        <f t="shared" si="1"/>
        <v>37240031</v>
      </c>
      <c r="Q31" s="17"/>
      <c r="R31" s="17"/>
      <c r="U31">
        <v>189.5</v>
      </c>
      <c r="V31" s="4">
        <v>245</v>
      </c>
      <c r="W31" s="4">
        <v>998</v>
      </c>
      <c r="X31" s="4">
        <v>4</v>
      </c>
      <c r="Y31" s="6">
        <v>229480</v>
      </c>
      <c r="Z31" s="6">
        <v>370768</v>
      </c>
      <c r="AA31" s="6">
        <v>914719</v>
      </c>
      <c r="AB31" s="17">
        <v>0.25087486</v>
      </c>
      <c r="AC31" s="17">
        <v>0.40533541</v>
      </c>
    </row>
    <row r="32" spans="1:33" ht="12.75">
      <c r="A32" s="4">
        <v>20</v>
      </c>
      <c r="B32" s="4">
        <v>30</v>
      </c>
      <c r="C32" s="4">
        <v>999</v>
      </c>
      <c r="D32" s="4">
        <v>9</v>
      </c>
      <c r="F32" s="6">
        <v>12281</v>
      </c>
      <c r="G32" s="6">
        <v>12943</v>
      </c>
      <c r="H32" s="6"/>
      <c r="I32" s="6">
        <v>10669</v>
      </c>
      <c r="J32" s="6"/>
      <c r="K32" s="6">
        <v>10222</v>
      </c>
      <c r="M32" s="4">
        <v>7987</v>
      </c>
      <c r="N32" s="4">
        <f t="shared" si="0"/>
        <v>98088347</v>
      </c>
      <c r="O32" s="4">
        <v>7968</v>
      </c>
      <c r="P32" s="4">
        <f t="shared" si="1"/>
        <v>103129824</v>
      </c>
      <c r="Q32" s="17"/>
      <c r="R32" s="17"/>
      <c r="U32" s="28">
        <v>189.7</v>
      </c>
      <c r="V32" s="24">
        <v>245</v>
      </c>
      <c r="W32" s="24">
        <v>67</v>
      </c>
      <c r="X32" s="24">
        <v>8</v>
      </c>
      <c r="Y32" s="6">
        <v>105889</v>
      </c>
      <c r="Z32" s="6">
        <v>243681</v>
      </c>
      <c r="AA32" s="6">
        <v>387489</v>
      </c>
      <c r="AB32" s="17">
        <v>0.27326969</v>
      </c>
      <c r="AC32" s="17">
        <v>0.62887205</v>
      </c>
      <c r="AD32" s="17"/>
      <c r="AE32" s="17"/>
      <c r="AF32" s="29"/>
      <c r="AG32" s="29"/>
    </row>
    <row r="33" spans="1:33" ht="12.75">
      <c r="A33" s="4">
        <v>21</v>
      </c>
      <c r="B33" s="4">
        <v>31</v>
      </c>
      <c r="C33" s="4">
        <v>999</v>
      </c>
      <c r="D33" s="4">
        <v>9</v>
      </c>
      <c r="F33" s="6">
        <v>252097</v>
      </c>
      <c r="G33" s="6">
        <v>264752</v>
      </c>
      <c r="H33" s="6"/>
      <c r="I33" s="6">
        <v>256014</v>
      </c>
      <c r="J33" s="6"/>
      <c r="K33" s="6">
        <v>212783</v>
      </c>
      <c r="M33" s="4">
        <v>8696</v>
      </c>
      <c r="N33" s="4">
        <f t="shared" si="0"/>
        <v>2192235512</v>
      </c>
      <c r="O33" s="4">
        <v>8842</v>
      </c>
      <c r="P33" s="4">
        <f t="shared" si="1"/>
        <v>2340937184</v>
      </c>
      <c r="Q33" s="17"/>
      <c r="R33" s="17"/>
      <c r="U33" s="28">
        <v>189.71</v>
      </c>
      <c r="V33" s="24">
        <v>245</v>
      </c>
      <c r="W33" s="24">
        <v>107</v>
      </c>
      <c r="X33" s="24">
        <v>8</v>
      </c>
      <c r="Y33" s="6">
        <v>226034</v>
      </c>
      <c r="Z33" s="6">
        <v>322273</v>
      </c>
      <c r="AA33" s="6">
        <v>417411</v>
      </c>
      <c r="AB33" s="17">
        <v>0.54151424</v>
      </c>
      <c r="AC33" s="17">
        <v>0.77207596</v>
      </c>
      <c r="AD33" s="17"/>
      <c r="AE33" s="17"/>
      <c r="AF33" s="29"/>
      <c r="AG33" s="29"/>
    </row>
    <row r="34" spans="1:33" ht="12.75">
      <c r="A34" s="4">
        <v>22</v>
      </c>
      <c r="B34" s="4">
        <v>32</v>
      </c>
      <c r="C34" s="4">
        <v>999</v>
      </c>
      <c r="D34" s="4">
        <v>9</v>
      </c>
      <c r="F34" s="6">
        <v>22819</v>
      </c>
      <c r="G34" s="6">
        <v>123144</v>
      </c>
      <c r="H34" s="6"/>
      <c r="I34" s="6">
        <v>99508</v>
      </c>
      <c r="J34" s="6"/>
      <c r="K34" s="6">
        <v>26766</v>
      </c>
      <c r="M34" s="4">
        <v>6523</v>
      </c>
      <c r="N34" s="4">
        <f t="shared" si="0"/>
        <v>148848337</v>
      </c>
      <c r="O34" s="4">
        <v>6546</v>
      </c>
      <c r="P34" s="4">
        <f t="shared" si="1"/>
        <v>806100624</v>
      </c>
      <c r="Q34" s="17"/>
      <c r="R34" s="17"/>
      <c r="U34" s="28">
        <v>189.72</v>
      </c>
      <c r="V34" s="24">
        <v>245</v>
      </c>
      <c r="W34" s="24">
        <v>268</v>
      </c>
      <c r="X34" s="24">
        <v>8</v>
      </c>
      <c r="Y34" s="6">
        <v>161082</v>
      </c>
      <c r="Z34" s="6">
        <v>215939</v>
      </c>
      <c r="AA34" s="6">
        <v>302962</v>
      </c>
      <c r="AB34" s="17">
        <v>0.53169044</v>
      </c>
      <c r="AC34" s="17">
        <v>0.71275936</v>
      </c>
      <c r="AD34" s="17"/>
      <c r="AE34" s="17"/>
      <c r="AF34" s="29"/>
      <c r="AG34" s="29"/>
    </row>
    <row r="35" spans="1:33" ht="12.75">
      <c r="A35" s="4">
        <v>23</v>
      </c>
      <c r="B35" s="4">
        <v>33</v>
      </c>
      <c r="C35" s="4">
        <v>999</v>
      </c>
      <c r="D35" s="4">
        <v>9</v>
      </c>
      <c r="F35" s="6">
        <v>4843</v>
      </c>
      <c r="G35" s="6">
        <v>7010</v>
      </c>
      <c r="H35" s="6"/>
      <c r="I35" s="6">
        <v>4913</v>
      </c>
      <c r="J35" s="6"/>
      <c r="K35" s="6">
        <v>2152</v>
      </c>
      <c r="M35" s="4">
        <v>5714</v>
      </c>
      <c r="N35" s="4">
        <f t="shared" si="0"/>
        <v>27672902</v>
      </c>
      <c r="O35" s="4">
        <v>6122</v>
      </c>
      <c r="P35" s="4">
        <f t="shared" si="1"/>
        <v>42915220</v>
      </c>
      <c r="Q35" s="17"/>
      <c r="R35" s="17"/>
      <c r="U35" s="28">
        <v>189.73</v>
      </c>
      <c r="V35" s="24">
        <v>245</v>
      </c>
      <c r="W35" s="24">
        <v>407</v>
      </c>
      <c r="X35" s="24">
        <v>8</v>
      </c>
      <c r="Y35" s="6">
        <v>56602</v>
      </c>
      <c r="Z35" s="6">
        <v>91417</v>
      </c>
      <c r="AA35" s="6">
        <v>153367</v>
      </c>
      <c r="AB35" s="17">
        <v>0.36906244</v>
      </c>
      <c r="AC35" s="17">
        <v>0.59606695</v>
      </c>
      <c r="AD35" s="17"/>
      <c r="AE35" s="17"/>
      <c r="AF35" s="29"/>
      <c r="AG35" s="29"/>
    </row>
    <row r="36" spans="1:33" ht="12.75">
      <c r="A36" s="4">
        <v>24</v>
      </c>
      <c r="B36" s="4">
        <v>34</v>
      </c>
      <c r="C36" s="4">
        <v>999</v>
      </c>
      <c r="D36" s="4">
        <v>9</v>
      </c>
      <c r="F36" s="6">
        <v>3888</v>
      </c>
      <c r="G36" s="6">
        <v>5424</v>
      </c>
      <c r="H36" s="6"/>
      <c r="I36" s="6">
        <v>4952</v>
      </c>
      <c r="J36" s="6"/>
      <c r="K36" s="6">
        <v>3221</v>
      </c>
      <c r="M36" s="4">
        <v>8437</v>
      </c>
      <c r="N36" s="4">
        <f t="shared" si="0"/>
        <v>32803056</v>
      </c>
      <c r="O36" s="4">
        <v>8037</v>
      </c>
      <c r="P36" s="4">
        <f t="shared" si="1"/>
        <v>43592688</v>
      </c>
      <c r="Q36" s="17"/>
      <c r="R36" s="17"/>
      <c r="U36" s="28">
        <v>189.74</v>
      </c>
      <c r="V36" s="24">
        <v>245</v>
      </c>
      <c r="W36" s="24">
        <v>447</v>
      </c>
      <c r="X36" s="24">
        <v>8</v>
      </c>
      <c r="Y36" s="6">
        <v>48324</v>
      </c>
      <c r="Z36" s="6">
        <v>69943</v>
      </c>
      <c r="AA36" s="6">
        <v>104278</v>
      </c>
      <c r="AB36" s="17">
        <v>0.4634151</v>
      </c>
      <c r="AC36" s="17">
        <v>0.67073592</v>
      </c>
      <c r="AD36" s="17"/>
      <c r="AE36" s="17"/>
      <c r="AF36" s="29"/>
      <c r="AG36" s="29"/>
    </row>
    <row r="37" spans="1:33" ht="12.75">
      <c r="A37" s="4">
        <v>25</v>
      </c>
      <c r="B37" s="4">
        <v>35</v>
      </c>
      <c r="C37" s="4">
        <v>999</v>
      </c>
      <c r="D37" s="4">
        <v>9</v>
      </c>
      <c r="F37" s="6">
        <v>6097</v>
      </c>
      <c r="G37" s="6">
        <v>8075</v>
      </c>
      <c r="H37" s="6"/>
      <c r="I37" s="6">
        <v>7681</v>
      </c>
      <c r="J37" s="6"/>
      <c r="K37" s="6">
        <v>5413</v>
      </c>
      <c r="M37" s="4">
        <v>8433</v>
      </c>
      <c r="N37" s="4">
        <f t="shared" si="0"/>
        <v>51416001</v>
      </c>
      <c r="O37" s="4">
        <v>8439</v>
      </c>
      <c r="P37" s="4">
        <f t="shared" si="1"/>
        <v>68144925</v>
      </c>
      <c r="Q37" s="17"/>
      <c r="R37" s="17"/>
      <c r="U37" s="28">
        <v>189.75</v>
      </c>
      <c r="V37" s="24">
        <v>245</v>
      </c>
      <c r="W37" s="24">
        <v>507</v>
      </c>
      <c r="X37" s="24">
        <v>8</v>
      </c>
      <c r="Y37" s="6">
        <v>121172</v>
      </c>
      <c r="Z37" s="6">
        <v>179182</v>
      </c>
      <c r="AA37" s="6">
        <v>283197</v>
      </c>
      <c r="AB37" s="17">
        <v>0.42787176</v>
      </c>
      <c r="AC37" s="17">
        <v>0.6327115</v>
      </c>
      <c r="AD37" s="17"/>
      <c r="AE37" s="17"/>
      <c r="AF37" s="29"/>
      <c r="AG37" s="29"/>
    </row>
    <row r="38" spans="1:33" ht="12.75">
      <c r="A38" s="4">
        <v>26</v>
      </c>
      <c r="B38" s="4">
        <v>36</v>
      </c>
      <c r="C38" s="4">
        <v>999</v>
      </c>
      <c r="D38" s="4">
        <v>9</v>
      </c>
      <c r="F38" s="6">
        <v>13851</v>
      </c>
      <c r="G38" s="6">
        <v>23213</v>
      </c>
      <c r="H38" s="6"/>
      <c r="I38" s="6">
        <v>16598</v>
      </c>
      <c r="J38" s="6"/>
      <c r="K38" s="6">
        <v>10198</v>
      </c>
      <c r="M38" s="4">
        <v>7145</v>
      </c>
      <c r="N38" s="4">
        <f t="shared" si="0"/>
        <v>98965395</v>
      </c>
      <c r="O38" s="4">
        <v>6512</v>
      </c>
      <c r="P38" s="4">
        <f t="shared" si="1"/>
        <v>151163056</v>
      </c>
      <c r="Q38" s="17"/>
      <c r="R38" s="17"/>
      <c r="U38" s="28">
        <v>189.76</v>
      </c>
      <c r="V38" s="24">
        <v>245</v>
      </c>
      <c r="W38" s="24">
        <v>607</v>
      </c>
      <c r="X38" s="24">
        <v>8</v>
      </c>
      <c r="Y38" s="6">
        <v>27906</v>
      </c>
      <c r="Z38" s="6">
        <v>37490</v>
      </c>
      <c r="AA38" s="6">
        <v>79075</v>
      </c>
      <c r="AB38" s="17">
        <v>0.35290547</v>
      </c>
      <c r="AC38" s="17">
        <v>0.47410686</v>
      </c>
      <c r="AD38" s="17"/>
      <c r="AE38" s="17"/>
      <c r="AF38" s="29"/>
      <c r="AG38" s="29"/>
    </row>
    <row r="39" spans="1:33" ht="12.75">
      <c r="A39" s="4">
        <v>27</v>
      </c>
      <c r="B39" s="4">
        <v>42</v>
      </c>
      <c r="C39" s="4">
        <v>999</v>
      </c>
      <c r="D39" s="4">
        <v>9</v>
      </c>
      <c r="F39" s="6">
        <v>11773</v>
      </c>
      <c r="G39" s="6">
        <v>12894</v>
      </c>
      <c r="H39" s="6"/>
      <c r="I39" s="6">
        <v>8717</v>
      </c>
      <c r="J39" s="6"/>
      <c r="K39" s="6">
        <v>6208</v>
      </c>
      <c r="M39" s="4">
        <v>6273</v>
      </c>
      <c r="N39" s="4">
        <f t="shared" si="0"/>
        <v>73852029</v>
      </c>
      <c r="O39" s="4">
        <v>6380</v>
      </c>
      <c r="P39" s="4">
        <f t="shared" si="1"/>
        <v>82263720</v>
      </c>
      <c r="Q39" s="17"/>
      <c r="R39" s="17"/>
      <c r="U39" s="28">
        <v>189.77</v>
      </c>
      <c r="V39" s="24">
        <v>245</v>
      </c>
      <c r="W39" s="24">
        <v>609</v>
      </c>
      <c r="X39" s="24">
        <v>8</v>
      </c>
      <c r="Y39" s="6">
        <v>46201</v>
      </c>
      <c r="Z39" s="6">
        <v>44795</v>
      </c>
      <c r="AA39" s="6">
        <v>122849</v>
      </c>
      <c r="AB39" s="17">
        <v>0.37607958</v>
      </c>
      <c r="AC39" s="17">
        <v>0.36463463</v>
      </c>
      <c r="AD39" s="17"/>
      <c r="AE39" s="17"/>
      <c r="AF39" s="29"/>
      <c r="AG39" s="29"/>
    </row>
    <row r="40" spans="1:33" ht="12.75">
      <c r="A40" s="4">
        <v>28</v>
      </c>
      <c r="B40" s="4">
        <v>43</v>
      </c>
      <c r="C40" s="4">
        <v>999</v>
      </c>
      <c r="D40" s="4">
        <v>9</v>
      </c>
      <c r="F40" s="6">
        <v>5379</v>
      </c>
      <c r="G40" s="6">
        <v>5981</v>
      </c>
      <c r="H40" s="6"/>
      <c r="I40" s="6">
        <v>4467</v>
      </c>
      <c r="J40" s="6"/>
      <c r="K40" s="6">
        <v>4584</v>
      </c>
      <c r="M40" s="4">
        <v>7770</v>
      </c>
      <c r="N40" s="4">
        <f t="shared" si="0"/>
        <v>41794830</v>
      </c>
      <c r="O40" s="4">
        <v>7458</v>
      </c>
      <c r="P40" s="4">
        <f t="shared" si="1"/>
        <v>44606298</v>
      </c>
      <c r="Q40" s="17"/>
      <c r="R40" s="17"/>
      <c r="U40" s="28">
        <v>189.78</v>
      </c>
      <c r="V40" s="24">
        <v>245</v>
      </c>
      <c r="W40" s="24">
        <v>628</v>
      </c>
      <c r="X40" s="24">
        <v>8</v>
      </c>
      <c r="Y40" s="6">
        <v>47257</v>
      </c>
      <c r="Z40" s="6">
        <v>82185</v>
      </c>
      <c r="AA40" s="6">
        <v>257503</v>
      </c>
      <c r="AB40" s="17">
        <v>0.18352019</v>
      </c>
      <c r="AC40" s="17">
        <v>0.31916133</v>
      </c>
      <c r="AD40" s="17"/>
      <c r="AE40" s="17"/>
      <c r="AF40" s="29"/>
      <c r="AG40" s="29"/>
    </row>
    <row r="41" spans="1:33" ht="12.75">
      <c r="A41" s="4">
        <v>29</v>
      </c>
      <c r="B41" s="4">
        <v>44</v>
      </c>
      <c r="C41" s="4">
        <v>999</v>
      </c>
      <c r="D41" s="4">
        <v>9</v>
      </c>
      <c r="F41" s="6">
        <v>19111</v>
      </c>
      <c r="G41" s="6">
        <v>29546</v>
      </c>
      <c r="H41" s="6"/>
      <c r="I41" s="6">
        <v>26950</v>
      </c>
      <c r="J41" s="6"/>
      <c r="K41" s="6">
        <v>12974</v>
      </c>
      <c r="M41" s="4">
        <v>7695</v>
      </c>
      <c r="N41" s="4">
        <f t="shared" si="0"/>
        <v>147059145</v>
      </c>
      <c r="O41" s="4">
        <v>7673</v>
      </c>
      <c r="P41" s="4">
        <f t="shared" si="1"/>
        <v>226706458</v>
      </c>
      <c r="Q41" s="17"/>
      <c r="R41" s="17"/>
      <c r="U41" s="28">
        <v>189.79</v>
      </c>
      <c r="V41" s="24">
        <v>245</v>
      </c>
      <c r="W41" s="24">
        <v>639</v>
      </c>
      <c r="X41" s="24">
        <v>8</v>
      </c>
      <c r="Y41" s="6">
        <v>37012</v>
      </c>
      <c r="Z41" s="6">
        <v>63712</v>
      </c>
      <c r="AA41" s="6">
        <v>124318</v>
      </c>
      <c r="AB41" s="17">
        <v>0.29772036</v>
      </c>
      <c r="AC41" s="17">
        <v>0.51249216</v>
      </c>
      <c r="AD41" s="17"/>
      <c r="AE41" s="17"/>
      <c r="AF41" s="29"/>
      <c r="AG41" s="29"/>
    </row>
    <row r="42" spans="1:33" ht="12.75">
      <c r="A42" s="4">
        <v>30</v>
      </c>
      <c r="B42" s="4">
        <v>45</v>
      </c>
      <c r="C42" s="4">
        <v>999</v>
      </c>
      <c r="D42" s="4">
        <v>9</v>
      </c>
      <c r="F42" s="6">
        <v>98470</v>
      </c>
      <c r="G42" s="6">
        <v>111790</v>
      </c>
      <c r="H42" s="6"/>
      <c r="I42" s="6">
        <v>96330</v>
      </c>
      <c r="J42" s="6"/>
      <c r="K42" s="6">
        <v>68409</v>
      </c>
      <c r="M42" s="4">
        <v>7556</v>
      </c>
      <c r="N42" s="4">
        <f t="shared" si="0"/>
        <v>744039320</v>
      </c>
      <c r="O42" s="4">
        <v>7776</v>
      </c>
      <c r="P42" s="4">
        <f t="shared" si="1"/>
        <v>869279040</v>
      </c>
      <c r="Q42" s="17"/>
      <c r="R42" s="17"/>
      <c r="U42" s="28">
        <v>189.8</v>
      </c>
      <c r="V42" s="24">
        <v>245</v>
      </c>
      <c r="W42" s="24">
        <v>648</v>
      </c>
      <c r="X42" s="24">
        <v>8</v>
      </c>
      <c r="Y42" s="6">
        <v>22449</v>
      </c>
      <c r="Z42" s="6">
        <v>46888</v>
      </c>
      <c r="AA42" s="6">
        <v>167569</v>
      </c>
      <c r="AB42" s="17">
        <v>0.13396869</v>
      </c>
      <c r="AC42" s="17">
        <v>0.27981309</v>
      </c>
      <c r="AD42" s="17"/>
      <c r="AE42" s="17"/>
      <c r="AF42" s="29"/>
      <c r="AG42" s="29"/>
    </row>
    <row r="43" spans="1:33" ht="12.75">
      <c r="A43" s="4">
        <v>31</v>
      </c>
      <c r="B43" s="4">
        <v>51</v>
      </c>
      <c r="C43" s="4">
        <v>999</v>
      </c>
      <c r="D43" s="4">
        <v>9</v>
      </c>
      <c r="F43" s="6">
        <v>20182</v>
      </c>
      <c r="G43" s="6">
        <v>20943</v>
      </c>
      <c r="H43" s="6"/>
      <c r="I43" s="6">
        <v>20119</v>
      </c>
      <c r="J43" s="6"/>
      <c r="K43" s="6">
        <v>16202</v>
      </c>
      <c r="M43" s="4">
        <v>8559</v>
      </c>
      <c r="N43" s="4">
        <f t="shared" si="0"/>
        <v>172737738</v>
      </c>
      <c r="O43" s="4">
        <v>8735</v>
      </c>
      <c r="P43" s="4">
        <f t="shared" si="1"/>
        <v>182937105</v>
      </c>
      <c r="Q43" s="17"/>
      <c r="R43" s="17"/>
      <c r="U43" s="28">
        <v>189.81</v>
      </c>
      <c r="V43" s="24">
        <v>245</v>
      </c>
      <c r="W43" s="24">
        <v>657</v>
      </c>
      <c r="X43" s="24">
        <v>8</v>
      </c>
      <c r="Y43" s="6">
        <v>30499</v>
      </c>
      <c r="Z43" s="6">
        <v>33320</v>
      </c>
      <c r="AA43" s="6">
        <v>81707</v>
      </c>
      <c r="AB43" s="17">
        <v>0.37327279</v>
      </c>
      <c r="AC43" s="17">
        <v>0.4077986</v>
      </c>
      <c r="AD43" s="17"/>
      <c r="AE43" s="17"/>
      <c r="AF43" s="29"/>
      <c r="AG43" s="29"/>
    </row>
    <row r="44" spans="1:33" ht="12.75">
      <c r="A44" s="4">
        <v>32</v>
      </c>
      <c r="B44" s="4">
        <v>52</v>
      </c>
      <c r="C44" s="4">
        <v>999</v>
      </c>
      <c r="D44" s="4">
        <v>9</v>
      </c>
      <c r="F44" s="6">
        <v>3248</v>
      </c>
      <c r="G44" s="6">
        <v>3404</v>
      </c>
      <c r="H44" s="6"/>
      <c r="I44" s="6">
        <v>3016</v>
      </c>
      <c r="J44" s="6"/>
      <c r="K44" s="6">
        <v>2565</v>
      </c>
      <c r="M44" s="4">
        <v>8072</v>
      </c>
      <c r="N44" s="4">
        <f t="shared" si="0"/>
        <v>26217856</v>
      </c>
      <c r="O44" s="4">
        <v>8248</v>
      </c>
      <c r="P44" s="4">
        <f t="shared" si="1"/>
        <v>28076192</v>
      </c>
      <c r="Q44" s="17"/>
      <c r="R44" s="17"/>
      <c r="U44" s="28">
        <v>189.82</v>
      </c>
      <c r="V44" s="24">
        <v>245</v>
      </c>
      <c r="W44" s="24">
        <v>667</v>
      </c>
      <c r="X44" s="24">
        <v>8</v>
      </c>
      <c r="Y44" s="6">
        <v>24551</v>
      </c>
      <c r="Z44" s="6">
        <v>35320</v>
      </c>
      <c r="AA44" s="6">
        <v>67432</v>
      </c>
      <c r="AB44" s="17">
        <v>0.3640853</v>
      </c>
      <c r="AC44" s="17">
        <v>0.52378693</v>
      </c>
      <c r="AD44" s="17"/>
      <c r="AE44" s="17"/>
      <c r="AF44" s="29"/>
      <c r="AG44" s="29"/>
    </row>
    <row r="45" spans="1:33" ht="12.75">
      <c r="A45" s="4">
        <v>33</v>
      </c>
      <c r="B45" s="4">
        <v>53</v>
      </c>
      <c r="C45" s="4">
        <v>999</v>
      </c>
      <c r="D45" s="4">
        <v>9</v>
      </c>
      <c r="F45" s="6">
        <v>21992</v>
      </c>
      <c r="G45" s="6">
        <v>22971</v>
      </c>
      <c r="H45" s="6"/>
      <c r="I45" s="6">
        <v>21781</v>
      </c>
      <c r="J45" s="6"/>
      <c r="K45" s="6">
        <v>18158</v>
      </c>
      <c r="M45" s="4">
        <v>8516</v>
      </c>
      <c r="N45" s="4">
        <f aca="true" t="shared" si="2" ref="N45:N76">M45*F45</f>
        <v>187283872</v>
      </c>
      <c r="O45" s="4">
        <v>8700</v>
      </c>
      <c r="P45" s="4">
        <f aca="true" t="shared" si="3" ref="P45:P76">O45*G45</f>
        <v>199847700</v>
      </c>
      <c r="Q45" s="17"/>
      <c r="R45" s="17"/>
      <c r="U45" s="28">
        <v>189.83</v>
      </c>
      <c r="V45" s="24">
        <v>245</v>
      </c>
      <c r="W45" s="24">
        <v>669</v>
      </c>
      <c r="X45" s="24">
        <v>8</v>
      </c>
      <c r="Y45" s="6">
        <v>68620</v>
      </c>
      <c r="Z45" s="6">
        <v>76537</v>
      </c>
      <c r="AA45" s="6">
        <v>200693</v>
      </c>
      <c r="AB45" s="17">
        <v>0.34191526</v>
      </c>
      <c r="AC45" s="17">
        <v>0.38136358</v>
      </c>
      <c r="AD45" s="17"/>
      <c r="AE45" s="17"/>
      <c r="AF45" s="29"/>
      <c r="AG45" s="29"/>
    </row>
    <row r="46" spans="1:33" ht="12.75">
      <c r="A46" s="4">
        <v>34</v>
      </c>
      <c r="B46" s="4">
        <v>54</v>
      </c>
      <c r="C46" s="4">
        <v>999</v>
      </c>
      <c r="D46" s="4">
        <v>9</v>
      </c>
      <c r="F46" s="6">
        <v>1051</v>
      </c>
      <c r="G46" s="6">
        <v>1328</v>
      </c>
      <c r="H46" s="6"/>
      <c r="I46" s="6">
        <v>1178</v>
      </c>
      <c r="J46" s="6"/>
      <c r="K46" s="6">
        <v>858</v>
      </c>
      <c r="M46" s="4">
        <v>8172</v>
      </c>
      <c r="N46" s="4">
        <f t="shared" si="2"/>
        <v>8588772</v>
      </c>
      <c r="O46" s="4">
        <v>8005</v>
      </c>
      <c r="P46" s="4">
        <f t="shared" si="3"/>
        <v>10630640</v>
      </c>
      <c r="Q46" s="17"/>
      <c r="R46" s="17"/>
      <c r="U46" s="28">
        <v>189.84</v>
      </c>
      <c r="V46" s="24">
        <v>245</v>
      </c>
      <c r="W46" s="24">
        <v>707</v>
      </c>
      <c r="X46" s="24">
        <v>8</v>
      </c>
      <c r="Y46" s="6">
        <v>109067</v>
      </c>
      <c r="Z46" s="6">
        <v>117311</v>
      </c>
      <c r="AA46" s="6">
        <v>177730</v>
      </c>
      <c r="AB46" s="17">
        <v>0.6136668</v>
      </c>
      <c r="AC46" s="17">
        <v>0.66005176</v>
      </c>
      <c r="AD46" s="17"/>
      <c r="AE46" s="17"/>
      <c r="AF46" s="29"/>
      <c r="AG46" s="29"/>
    </row>
    <row r="47" spans="1:33" ht="12.75">
      <c r="A47" s="4">
        <v>35</v>
      </c>
      <c r="B47" s="4">
        <v>55</v>
      </c>
      <c r="C47" s="4">
        <v>999</v>
      </c>
      <c r="D47" s="4">
        <v>9</v>
      </c>
      <c r="F47" s="6">
        <v>73381</v>
      </c>
      <c r="G47" s="6">
        <v>80770</v>
      </c>
      <c r="H47" s="6"/>
      <c r="I47" s="6">
        <v>50376</v>
      </c>
      <c r="J47" s="6"/>
      <c r="K47" s="6">
        <v>53613</v>
      </c>
      <c r="M47" s="4">
        <v>6528</v>
      </c>
      <c r="N47" s="4">
        <f t="shared" si="2"/>
        <v>479031168</v>
      </c>
      <c r="O47" s="4">
        <v>6494</v>
      </c>
      <c r="P47" s="4">
        <f t="shared" si="3"/>
        <v>524520380</v>
      </c>
      <c r="Q47" s="17"/>
      <c r="R47" s="17"/>
      <c r="U47" s="28">
        <v>189.85</v>
      </c>
      <c r="V47" s="24">
        <v>245</v>
      </c>
      <c r="W47" s="24">
        <v>727</v>
      </c>
      <c r="X47" s="24">
        <v>8</v>
      </c>
      <c r="Y47" s="6">
        <v>83343</v>
      </c>
      <c r="Z47" s="6">
        <v>101066</v>
      </c>
      <c r="AA47" s="6">
        <v>178425</v>
      </c>
      <c r="AB47" s="17">
        <v>0.46710383</v>
      </c>
      <c r="AC47" s="17">
        <v>0.56643408</v>
      </c>
      <c r="AD47" s="17"/>
      <c r="AE47" s="17"/>
      <c r="AF47" s="29"/>
      <c r="AG47" s="29"/>
    </row>
    <row r="48" spans="1:33" ht="12.75">
      <c r="A48" s="4">
        <v>36</v>
      </c>
      <c r="B48" s="4">
        <v>56</v>
      </c>
      <c r="C48" s="4">
        <v>999</v>
      </c>
      <c r="D48" s="4">
        <v>9</v>
      </c>
      <c r="F48" s="6">
        <v>203711</v>
      </c>
      <c r="G48" s="6">
        <v>297202</v>
      </c>
      <c r="H48" s="6"/>
      <c r="I48" s="6">
        <v>180323</v>
      </c>
      <c r="J48" s="6"/>
      <c r="K48" s="6">
        <v>149752</v>
      </c>
      <c r="M48" s="4">
        <v>6621</v>
      </c>
      <c r="N48" s="4">
        <f t="shared" si="2"/>
        <v>1348770531</v>
      </c>
      <c r="O48" s="4">
        <v>5988</v>
      </c>
      <c r="P48" s="4">
        <f t="shared" si="3"/>
        <v>1779645576</v>
      </c>
      <c r="Q48" s="17"/>
      <c r="R48" s="17"/>
      <c r="U48" s="28">
        <v>189.86</v>
      </c>
      <c r="V48" s="24">
        <v>245</v>
      </c>
      <c r="W48" s="24">
        <v>769</v>
      </c>
      <c r="X48" s="24">
        <v>8</v>
      </c>
      <c r="Y48" s="6">
        <v>43139</v>
      </c>
      <c r="Z48" s="6">
        <v>52108</v>
      </c>
      <c r="AA48" s="6">
        <v>166610</v>
      </c>
      <c r="AB48" s="17">
        <v>0.25892203</v>
      </c>
      <c r="AC48" s="17">
        <v>0.31275434</v>
      </c>
      <c r="AD48" s="17"/>
      <c r="AE48" s="17"/>
      <c r="AF48" s="29"/>
      <c r="AG48" s="29"/>
    </row>
    <row r="49" spans="1:33" ht="12.75">
      <c r="A49" s="4">
        <v>37</v>
      </c>
      <c r="B49" s="4">
        <v>61</v>
      </c>
      <c r="C49" s="4">
        <v>999</v>
      </c>
      <c r="D49" s="4">
        <v>9</v>
      </c>
      <c r="F49" s="6">
        <v>12382</v>
      </c>
      <c r="G49" s="6">
        <v>13459</v>
      </c>
      <c r="H49" s="6"/>
      <c r="I49" s="6">
        <v>12361</v>
      </c>
      <c r="J49" s="6"/>
      <c r="K49" s="6">
        <v>7705</v>
      </c>
      <c r="M49" s="4">
        <v>7788</v>
      </c>
      <c r="N49" s="4">
        <f t="shared" si="2"/>
        <v>96431016</v>
      </c>
      <c r="O49" s="4">
        <v>8019</v>
      </c>
      <c r="P49" s="4">
        <f t="shared" si="3"/>
        <v>107927721</v>
      </c>
      <c r="Q49" s="17"/>
      <c r="R49" s="17"/>
      <c r="U49" s="28">
        <v>189.87</v>
      </c>
      <c r="V49" s="24">
        <v>245</v>
      </c>
      <c r="W49" s="24">
        <v>999</v>
      </c>
      <c r="X49" s="24">
        <v>8</v>
      </c>
      <c r="Y49" s="6">
        <v>150037</v>
      </c>
      <c r="Z49" s="6">
        <v>138756</v>
      </c>
      <c r="AA49" s="6">
        <v>256207</v>
      </c>
      <c r="AB49" s="17">
        <v>0.58560851</v>
      </c>
      <c r="AC49" s="17">
        <v>0.54157771</v>
      </c>
      <c r="AD49" s="17"/>
      <c r="AE49" s="17"/>
      <c r="AF49" s="29"/>
      <c r="AG49" s="29"/>
    </row>
    <row r="50" spans="1:29" ht="12.75">
      <c r="A50" s="4">
        <v>38</v>
      </c>
      <c r="B50" s="4">
        <v>62</v>
      </c>
      <c r="C50" s="4">
        <v>999</v>
      </c>
      <c r="D50" s="4">
        <v>9</v>
      </c>
      <c r="F50" s="6">
        <v>89974</v>
      </c>
      <c r="G50" s="6">
        <v>92776</v>
      </c>
      <c r="H50" s="6"/>
      <c r="I50" s="6">
        <v>90111</v>
      </c>
      <c r="J50" s="6"/>
      <c r="K50" s="6">
        <v>78159</v>
      </c>
      <c r="M50" s="4">
        <v>8849</v>
      </c>
      <c r="N50" s="4">
        <f t="shared" si="2"/>
        <v>796179926</v>
      </c>
      <c r="O50" s="4">
        <v>8957</v>
      </c>
      <c r="P50" s="4">
        <f t="shared" si="3"/>
        <v>830994632</v>
      </c>
      <c r="Q50" s="17"/>
      <c r="R50" s="17"/>
      <c r="U50" s="28">
        <v>189.9</v>
      </c>
      <c r="V50" s="24">
        <v>245</v>
      </c>
      <c r="W50" s="24">
        <v>998</v>
      </c>
      <c r="X50" s="24">
        <v>8</v>
      </c>
      <c r="Y50" s="6">
        <v>1409184</v>
      </c>
      <c r="Z50" s="6">
        <v>1951923</v>
      </c>
      <c r="AA50" s="6">
        <v>3528822</v>
      </c>
      <c r="AB50" s="17">
        <v>0.39933553</v>
      </c>
      <c r="AC50" s="17">
        <v>0.55313728</v>
      </c>
    </row>
    <row r="51" spans="1:29" ht="12.75">
      <c r="A51" s="4">
        <v>39</v>
      </c>
      <c r="B51" s="4">
        <v>63</v>
      </c>
      <c r="C51" s="4">
        <v>999</v>
      </c>
      <c r="D51" s="4">
        <v>9</v>
      </c>
      <c r="F51" s="6">
        <v>16840</v>
      </c>
      <c r="G51" s="6">
        <v>17550</v>
      </c>
      <c r="H51" s="6"/>
      <c r="I51" s="6">
        <v>16359</v>
      </c>
      <c r="J51" s="6"/>
      <c r="K51" s="6">
        <v>13630</v>
      </c>
      <c r="M51" s="4">
        <v>8416</v>
      </c>
      <c r="N51" s="4">
        <f t="shared" si="2"/>
        <v>141725440</v>
      </c>
      <c r="O51" s="4">
        <v>8573</v>
      </c>
      <c r="P51" s="4">
        <f t="shared" si="3"/>
        <v>150456150</v>
      </c>
      <c r="Q51" s="17"/>
      <c r="R51" s="17"/>
      <c r="U51" s="4">
        <v>198.5</v>
      </c>
      <c r="V51" s="4">
        <v>280</v>
      </c>
      <c r="W51" s="4">
        <v>999</v>
      </c>
      <c r="X51" s="4">
        <v>9</v>
      </c>
      <c r="Y51" s="6">
        <v>1134311</v>
      </c>
      <c r="Z51" s="6">
        <v>913854</v>
      </c>
      <c r="AA51" s="6">
        <v>4133660</v>
      </c>
      <c r="AB51" s="17">
        <v>0.27440839</v>
      </c>
      <c r="AC51" s="17">
        <v>0.22107624</v>
      </c>
    </row>
    <row r="52" spans="1:29" ht="12.75">
      <c r="A52" s="4">
        <v>40</v>
      </c>
      <c r="B52" s="4">
        <v>64</v>
      </c>
      <c r="C52" s="4">
        <v>999</v>
      </c>
      <c r="D52" s="4">
        <v>9</v>
      </c>
      <c r="F52" s="6">
        <v>97893</v>
      </c>
      <c r="G52" s="6">
        <v>111242</v>
      </c>
      <c r="H52" s="6"/>
      <c r="I52" s="6">
        <v>100421</v>
      </c>
      <c r="J52" s="6"/>
      <c r="K52" s="6">
        <v>72494</v>
      </c>
      <c r="M52" s="4">
        <v>8035</v>
      </c>
      <c r="N52" s="4">
        <f t="shared" si="2"/>
        <v>786570255</v>
      </c>
      <c r="O52" s="4">
        <v>8110</v>
      </c>
      <c r="P52" s="4">
        <f t="shared" si="3"/>
        <v>902172620</v>
      </c>
      <c r="Q52" s="17"/>
      <c r="R52" s="17"/>
      <c r="U52" s="4">
        <v>204.5</v>
      </c>
      <c r="V52" s="4">
        <v>283</v>
      </c>
      <c r="W52" s="4">
        <v>998</v>
      </c>
      <c r="X52" s="4">
        <v>9</v>
      </c>
      <c r="Y52" s="6">
        <v>438620</v>
      </c>
      <c r="Z52" s="6">
        <v>167956</v>
      </c>
      <c r="AA52" s="6">
        <v>2363521</v>
      </c>
      <c r="AB52" s="17">
        <v>0.18557906</v>
      </c>
      <c r="AC52" s="17">
        <v>0.07106178</v>
      </c>
    </row>
    <row r="53" spans="1:29" ht="12.75">
      <c r="A53" s="4">
        <v>41</v>
      </c>
      <c r="B53" s="4">
        <v>65</v>
      </c>
      <c r="C53" s="4">
        <v>999</v>
      </c>
      <c r="D53" s="4">
        <v>9</v>
      </c>
      <c r="F53" s="6">
        <v>255424</v>
      </c>
      <c r="G53" s="6">
        <v>280557</v>
      </c>
      <c r="H53" s="6"/>
      <c r="I53" s="6">
        <v>273258</v>
      </c>
      <c r="J53" s="6"/>
      <c r="K53" s="6">
        <v>219946</v>
      </c>
      <c r="M53" s="4">
        <v>8714</v>
      </c>
      <c r="N53" s="4">
        <f t="shared" si="2"/>
        <v>2225764736</v>
      </c>
      <c r="O53" s="4">
        <v>8837</v>
      </c>
      <c r="P53" s="4">
        <f t="shared" si="3"/>
        <v>2479282209</v>
      </c>
      <c r="Q53" s="17"/>
      <c r="R53" s="17"/>
      <c r="U53" s="4">
        <v>206.5</v>
      </c>
      <c r="V53" s="4">
        <v>284</v>
      </c>
      <c r="W53" s="4">
        <v>998</v>
      </c>
      <c r="X53" s="4">
        <v>9</v>
      </c>
      <c r="Y53" s="6">
        <v>122671</v>
      </c>
      <c r="Z53" s="6">
        <v>141335</v>
      </c>
      <c r="AA53" s="6">
        <v>466664</v>
      </c>
      <c r="AB53" s="17">
        <v>0.26286793</v>
      </c>
      <c r="AC53" s="17">
        <v>0.30286244</v>
      </c>
    </row>
    <row r="54" spans="1:29" ht="12.75">
      <c r="A54" s="4">
        <v>42</v>
      </c>
      <c r="B54" s="4">
        <v>71</v>
      </c>
      <c r="C54" s="4">
        <v>999</v>
      </c>
      <c r="D54" s="4">
        <v>9</v>
      </c>
      <c r="F54" s="6">
        <v>5407</v>
      </c>
      <c r="G54" s="6">
        <v>5972</v>
      </c>
      <c r="H54" s="6"/>
      <c r="I54" s="6">
        <v>5554</v>
      </c>
      <c r="J54" s="6"/>
      <c r="K54" s="6">
        <v>3938</v>
      </c>
      <c r="M54" s="4">
        <v>8194</v>
      </c>
      <c r="N54" s="4">
        <f t="shared" si="2"/>
        <v>44304958</v>
      </c>
      <c r="O54" s="4">
        <v>8289</v>
      </c>
      <c r="P54" s="4">
        <f t="shared" si="3"/>
        <v>49501908</v>
      </c>
      <c r="Q54" s="17"/>
      <c r="R54" s="17"/>
      <c r="U54" s="4">
        <v>259.5</v>
      </c>
      <c r="V54" s="4">
        <v>394</v>
      </c>
      <c r="W54" s="4">
        <v>998</v>
      </c>
      <c r="X54" s="4">
        <v>9</v>
      </c>
      <c r="Y54" s="6">
        <v>142662</v>
      </c>
      <c r="Z54" s="6">
        <v>58374</v>
      </c>
      <c r="AA54" s="6">
        <v>484721</v>
      </c>
      <c r="AB54" s="17">
        <v>0.29431776</v>
      </c>
      <c r="AC54" s="17">
        <v>0.12042804</v>
      </c>
    </row>
    <row r="55" spans="1:29" ht="12.75">
      <c r="A55" s="4">
        <v>43</v>
      </c>
      <c r="B55" s="4">
        <v>72</v>
      </c>
      <c r="C55" s="4">
        <v>999</v>
      </c>
      <c r="D55" s="4">
        <v>9</v>
      </c>
      <c r="F55" s="6">
        <v>18083</v>
      </c>
      <c r="G55" s="6">
        <v>19176</v>
      </c>
      <c r="H55" s="6"/>
      <c r="I55" s="6">
        <v>18276</v>
      </c>
      <c r="J55" s="6"/>
      <c r="K55" s="6">
        <v>14586</v>
      </c>
      <c r="M55" s="4">
        <v>8546</v>
      </c>
      <c r="N55" s="4">
        <f t="shared" si="2"/>
        <v>154537318</v>
      </c>
      <c r="O55" s="4">
        <v>8660</v>
      </c>
      <c r="P55" s="4">
        <f t="shared" si="3"/>
        <v>166064160</v>
      </c>
      <c r="Q55" s="17"/>
      <c r="R55" s="17"/>
      <c r="U55" s="4">
        <v>266.5</v>
      </c>
      <c r="V55" s="4">
        <v>395</v>
      </c>
      <c r="W55" s="4">
        <v>998</v>
      </c>
      <c r="X55" s="4">
        <v>9</v>
      </c>
      <c r="Y55" s="6">
        <v>196299</v>
      </c>
      <c r="Z55" s="6">
        <v>49727</v>
      </c>
      <c r="AA55" s="6">
        <v>851387</v>
      </c>
      <c r="AB55" s="17">
        <v>0.23056377</v>
      </c>
      <c r="AC55" s="17">
        <v>0.05840705</v>
      </c>
    </row>
    <row r="56" spans="1:29" ht="12.75">
      <c r="A56" s="4">
        <v>44</v>
      </c>
      <c r="B56" s="4">
        <v>73</v>
      </c>
      <c r="C56" s="4">
        <v>999</v>
      </c>
      <c r="D56" s="4">
        <v>9</v>
      </c>
      <c r="F56" s="6">
        <v>412</v>
      </c>
      <c r="G56" s="6">
        <v>721</v>
      </c>
      <c r="H56" s="6"/>
      <c r="I56" s="6">
        <v>577</v>
      </c>
      <c r="J56" s="6"/>
      <c r="K56" s="6">
        <v>364</v>
      </c>
      <c r="M56" s="4">
        <v>6790</v>
      </c>
      <c r="N56" s="4">
        <f t="shared" si="2"/>
        <v>2797480</v>
      </c>
      <c r="O56" s="4">
        <v>7166</v>
      </c>
      <c r="P56" s="4">
        <f t="shared" si="3"/>
        <v>5166686</v>
      </c>
      <c r="Q56" s="17"/>
      <c r="R56" s="17"/>
      <c r="U56" s="4">
        <v>309.5</v>
      </c>
      <c r="V56" s="4">
        <v>441</v>
      </c>
      <c r="W56" s="4">
        <v>998</v>
      </c>
      <c r="X56" s="4">
        <v>9</v>
      </c>
      <c r="Y56" s="6">
        <v>293687</v>
      </c>
      <c r="Z56" s="6">
        <v>771732</v>
      </c>
      <c r="AA56" s="6">
        <v>1598906</v>
      </c>
      <c r="AB56" s="17">
        <v>0.18367997</v>
      </c>
      <c r="AC56" s="17">
        <v>0.48266252</v>
      </c>
    </row>
    <row r="57" spans="1:29" ht="12.75">
      <c r="A57" s="4">
        <v>45</v>
      </c>
      <c r="B57" s="4">
        <v>74</v>
      </c>
      <c r="C57" s="4">
        <v>999</v>
      </c>
      <c r="D57" s="4">
        <v>9</v>
      </c>
      <c r="F57" s="6">
        <v>3223</v>
      </c>
      <c r="G57" s="6">
        <v>41319</v>
      </c>
      <c r="H57" s="6"/>
      <c r="I57" s="6">
        <v>19516</v>
      </c>
      <c r="J57" s="6"/>
      <c r="K57" s="6">
        <v>4904</v>
      </c>
      <c r="M57" s="4">
        <v>3956</v>
      </c>
      <c r="N57" s="4">
        <f t="shared" si="2"/>
        <v>12750188</v>
      </c>
      <c r="O57" s="4">
        <v>4338</v>
      </c>
      <c r="P57" s="4">
        <f t="shared" si="3"/>
        <v>179241822</v>
      </c>
      <c r="Q57" s="17"/>
      <c r="R57" s="17"/>
      <c r="U57" s="4">
        <v>316.5</v>
      </c>
      <c r="V57" s="4">
        <v>452</v>
      </c>
      <c r="W57" s="4">
        <v>998</v>
      </c>
      <c r="X57" s="4">
        <v>9</v>
      </c>
      <c r="Y57" s="6">
        <v>23846</v>
      </c>
      <c r="Z57" s="6">
        <v>32435</v>
      </c>
      <c r="AA57" s="6">
        <v>119628</v>
      </c>
      <c r="AB57" s="17">
        <v>0.1993346</v>
      </c>
      <c r="AC57" s="17">
        <v>0.27113218</v>
      </c>
    </row>
    <row r="58" spans="1:29" ht="12.75">
      <c r="A58" s="4">
        <v>46</v>
      </c>
      <c r="B58" s="4">
        <v>75</v>
      </c>
      <c r="C58" s="4">
        <v>999</v>
      </c>
      <c r="D58" s="4">
        <v>9</v>
      </c>
      <c r="F58" s="6">
        <v>22219</v>
      </c>
      <c r="G58" s="6">
        <v>848182</v>
      </c>
      <c r="H58" s="6"/>
      <c r="I58" s="6">
        <v>454366</v>
      </c>
      <c r="J58" s="6"/>
      <c r="K58" s="6">
        <v>74619</v>
      </c>
      <c r="M58" s="4">
        <v>4662</v>
      </c>
      <c r="N58" s="4">
        <f t="shared" si="2"/>
        <v>103584978</v>
      </c>
      <c r="O58" s="4">
        <v>4641</v>
      </c>
      <c r="P58" s="4">
        <f t="shared" si="3"/>
        <v>3936412662</v>
      </c>
      <c r="Q58" s="17"/>
      <c r="R58" s="17"/>
      <c r="U58" s="4">
        <v>334.5</v>
      </c>
      <c r="V58" s="4">
        <v>491</v>
      </c>
      <c r="W58" s="4">
        <v>998</v>
      </c>
      <c r="X58" s="4">
        <v>9</v>
      </c>
      <c r="Y58" s="6">
        <v>1085</v>
      </c>
      <c r="Z58" s="6">
        <v>1139</v>
      </c>
      <c r="AA58" s="6">
        <v>7510</v>
      </c>
      <c r="AB58" s="17">
        <v>0.14447403</v>
      </c>
      <c r="AC58" s="17">
        <v>0.15166445</v>
      </c>
    </row>
    <row r="59" spans="1:29" ht="12.75">
      <c r="A59" s="4">
        <v>47</v>
      </c>
      <c r="B59" s="4">
        <v>76</v>
      </c>
      <c r="C59" s="4">
        <v>999</v>
      </c>
      <c r="D59" s="4">
        <v>9</v>
      </c>
      <c r="F59" s="6">
        <v>27860</v>
      </c>
      <c r="G59" s="6">
        <v>77084</v>
      </c>
      <c r="H59" s="6"/>
      <c r="I59" s="6">
        <v>55862</v>
      </c>
      <c r="J59" s="6"/>
      <c r="K59" s="6">
        <v>14770</v>
      </c>
      <c r="M59" s="4">
        <v>5693</v>
      </c>
      <c r="N59" s="4">
        <f t="shared" si="2"/>
        <v>158606980</v>
      </c>
      <c r="O59" s="4">
        <v>5994</v>
      </c>
      <c r="P59" s="4">
        <f t="shared" si="3"/>
        <v>462041496</v>
      </c>
      <c r="Q59" s="17"/>
      <c r="R59" s="17"/>
      <c r="U59" s="4">
        <v>336.5</v>
      </c>
      <c r="V59" s="4">
        <v>492</v>
      </c>
      <c r="W59" s="4">
        <v>998</v>
      </c>
      <c r="X59" s="4">
        <v>9</v>
      </c>
      <c r="Y59" s="6">
        <v>25008</v>
      </c>
      <c r="Z59" s="6">
        <v>39502</v>
      </c>
      <c r="AA59" s="6">
        <v>175570</v>
      </c>
      <c r="AB59" s="17">
        <v>0.14243891</v>
      </c>
      <c r="AC59" s="17">
        <v>0.22499288</v>
      </c>
    </row>
    <row r="60" spans="1:29" ht="12.75">
      <c r="A60" s="4">
        <v>48</v>
      </c>
      <c r="B60" s="4">
        <v>80</v>
      </c>
      <c r="C60" s="4">
        <v>999</v>
      </c>
      <c r="D60" s="4">
        <v>9</v>
      </c>
      <c r="F60" s="6">
        <v>33848</v>
      </c>
      <c r="G60" s="6">
        <v>119955</v>
      </c>
      <c r="H60" s="6"/>
      <c r="I60" s="6">
        <v>80127</v>
      </c>
      <c r="J60" s="6"/>
      <c r="K60" s="6">
        <v>14487</v>
      </c>
      <c r="M60" s="4">
        <v>5299</v>
      </c>
      <c r="N60" s="4">
        <f t="shared" si="2"/>
        <v>179360552</v>
      </c>
      <c r="O60" s="4">
        <v>5496</v>
      </c>
      <c r="P60" s="4">
        <f t="shared" si="3"/>
        <v>659272680</v>
      </c>
      <c r="Q60" s="17"/>
      <c r="R60" s="17"/>
      <c r="U60" s="4">
        <v>338.5</v>
      </c>
      <c r="V60" s="4">
        <v>495</v>
      </c>
      <c r="W60" s="4">
        <v>998</v>
      </c>
      <c r="X60" s="4">
        <v>9</v>
      </c>
      <c r="Y60" s="6">
        <v>10066</v>
      </c>
      <c r="Z60" s="6">
        <v>18946</v>
      </c>
      <c r="AA60" s="6">
        <v>73390</v>
      </c>
      <c r="AB60" s="17">
        <v>0.13715765</v>
      </c>
      <c r="AC60" s="17">
        <v>0.25815506</v>
      </c>
    </row>
    <row r="61" spans="1:29" ht="12.75">
      <c r="A61" s="4">
        <v>49</v>
      </c>
      <c r="B61" s="4">
        <v>81</v>
      </c>
      <c r="C61" s="4">
        <v>999</v>
      </c>
      <c r="D61" s="4">
        <v>9</v>
      </c>
      <c r="F61" s="6">
        <v>1201</v>
      </c>
      <c r="G61" s="6">
        <v>17650</v>
      </c>
      <c r="H61" s="6"/>
      <c r="I61" s="6">
        <v>15271</v>
      </c>
      <c r="J61" s="6"/>
      <c r="K61" s="6">
        <v>2638</v>
      </c>
      <c r="M61" s="4">
        <v>5347</v>
      </c>
      <c r="N61" s="4">
        <f t="shared" si="2"/>
        <v>6421747</v>
      </c>
      <c r="O61" s="4">
        <v>6725</v>
      </c>
      <c r="P61" s="4">
        <f t="shared" si="3"/>
        <v>118696250</v>
      </c>
      <c r="Q61" s="17"/>
      <c r="R61" s="17"/>
      <c r="U61" s="4">
        <v>409.5</v>
      </c>
      <c r="V61" s="4">
        <v>640</v>
      </c>
      <c r="W61" s="4">
        <v>998</v>
      </c>
      <c r="X61" s="4">
        <v>9</v>
      </c>
      <c r="Y61" s="6">
        <v>12185</v>
      </c>
      <c r="Z61" s="6">
        <v>22507</v>
      </c>
      <c r="AA61" s="6">
        <v>166531</v>
      </c>
      <c r="AB61" s="17">
        <v>0.07316956</v>
      </c>
      <c r="AC61" s="17">
        <v>0.13515201</v>
      </c>
    </row>
    <row r="62" spans="1:29" ht="12.75">
      <c r="A62" s="4">
        <v>50</v>
      </c>
      <c r="B62" s="4">
        <v>82</v>
      </c>
      <c r="C62" s="4">
        <v>999</v>
      </c>
      <c r="D62" s="4">
        <v>9</v>
      </c>
      <c r="F62" s="6">
        <v>692</v>
      </c>
      <c r="G62" s="6">
        <v>11084</v>
      </c>
      <c r="H62" s="6"/>
      <c r="I62" s="6">
        <v>6605</v>
      </c>
      <c r="J62" s="6"/>
      <c r="K62" s="6">
        <v>1355</v>
      </c>
      <c r="M62" s="4">
        <v>5347</v>
      </c>
      <c r="N62" s="4">
        <f t="shared" si="2"/>
        <v>3700124</v>
      </c>
      <c r="O62" s="4">
        <v>5075</v>
      </c>
      <c r="P62" s="4">
        <f t="shared" si="3"/>
        <v>56251300</v>
      </c>
      <c r="Q62" s="17"/>
      <c r="R62" s="17"/>
      <c r="U62" s="4">
        <v>493.5</v>
      </c>
      <c r="V62" s="4">
        <v>690</v>
      </c>
      <c r="W62" s="4">
        <v>998</v>
      </c>
      <c r="X62" s="4">
        <v>9</v>
      </c>
      <c r="Y62" s="6">
        <v>63984</v>
      </c>
      <c r="Z62" s="6">
        <v>124517</v>
      </c>
      <c r="AA62" s="6">
        <v>1097087</v>
      </c>
      <c r="AB62" s="17">
        <v>0.05832172</v>
      </c>
      <c r="AC62" s="17">
        <v>0.11349784</v>
      </c>
    </row>
    <row r="63" spans="1:29" ht="12.75">
      <c r="A63" s="4">
        <v>51</v>
      </c>
      <c r="B63" s="4">
        <v>83</v>
      </c>
      <c r="C63" s="4">
        <v>999</v>
      </c>
      <c r="D63" s="4">
        <v>9</v>
      </c>
      <c r="F63" s="6">
        <v>16902</v>
      </c>
      <c r="G63" s="6">
        <v>53511</v>
      </c>
      <c r="H63" s="6"/>
      <c r="I63" s="6">
        <v>21280</v>
      </c>
      <c r="J63" s="6"/>
      <c r="K63" s="6">
        <v>6852</v>
      </c>
      <c r="M63" s="4">
        <v>4598</v>
      </c>
      <c r="N63" s="4">
        <f t="shared" si="2"/>
        <v>77715396</v>
      </c>
      <c r="O63" s="4">
        <v>3920</v>
      </c>
      <c r="P63" s="4">
        <f t="shared" si="3"/>
        <v>209763120</v>
      </c>
      <c r="Q63" s="17"/>
      <c r="R63" s="17"/>
      <c r="U63" s="4">
        <v>557.5</v>
      </c>
      <c r="V63" s="4">
        <v>692</v>
      </c>
      <c r="W63" s="4">
        <v>998</v>
      </c>
      <c r="X63" s="4">
        <v>9</v>
      </c>
      <c r="Y63" s="6">
        <v>34289</v>
      </c>
      <c r="Z63" s="6">
        <v>61316</v>
      </c>
      <c r="AA63" s="6">
        <v>589724</v>
      </c>
      <c r="AB63" s="17">
        <v>0.05814415</v>
      </c>
      <c r="AC63" s="17">
        <v>0.10397406</v>
      </c>
    </row>
    <row r="64" spans="1:29" ht="12.75">
      <c r="A64" s="4">
        <v>52</v>
      </c>
      <c r="B64" s="4">
        <v>84</v>
      </c>
      <c r="C64" s="4">
        <v>999</v>
      </c>
      <c r="D64" s="4">
        <v>9</v>
      </c>
      <c r="F64" s="6">
        <v>881</v>
      </c>
      <c r="G64" s="6">
        <v>2907</v>
      </c>
      <c r="H64" s="6"/>
      <c r="I64" s="6">
        <v>1076</v>
      </c>
      <c r="J64" s="6"/>
      <c r="K64" s="6">
        <v>221</v>
      </c>
      <c r="M64" s="4">
        <v>3966</v>
      </c>
      <c r="N64" s="4">
        <f t="shared" si="2"/>
        <v>3494046</v>
      </c>
      <c r="O64" s="4">
        <v>3637</v>
      </c>
      <c r="P64" s="4">
        <f t="shared" si="3"/>
        <v>10572759</v>
      </c>
      <c r="Q64" s="17"/>
      <c r="R64" s="17"/>
      <c r="U64" s="4">
        <v>621.5</v>
      </c>
      <c r="V64" s="4">
        <v>694</v>
      </c>
      <c r="W64" s="4">
        <v>998</v>
      </c>
      <c r="X64" s="4">
        <v>9</v>
      </c>
      <c r="Y64" s="6">
        <v>51093</v>
      </c>
      <c r="Z64" s="6">
        <v>60438</v>
      </c>
      <c r="AA64" s="6">
        <v>678964</v>
      </c>
      <c r="AB64" s="17">
        <v>0.07525141</v>
      </c>
      <c r="AC64" s="17">
        <v>0.08901503</v>
      </c>
    </row>
    <row r="65" spans="1:29" ht="12.75">
      <c r="A65" s="4">
        <v>53</v>
      </c>
      <c r="B65" s="4">
        <v>85</v>
      </c>
      <c r="C65" s="4">
        <v>999</v>
      </c>
      <c r="D65" s="4">
        <v>9</v>
      </c>
      <c r="F65" s="6">
        <v>26410</v>
      </c>
      <c r="G65" s="6">
        <v>60174</v>
      </c>
      <c r="H65" s="6"/>
      <c r="I65" s="6">
        <v>30266</v>
      </c>
      <c r="J65" s="6"/>
      <c r="K65" s="6">
        <v>8162</v>
      </c>
      <c r="M65" s="4">
        <v>5190</v>
      </c>
      <c r="N65" s="4">
        <f t="shared" si="2"/>
        <v>137067900</v>
      </c>
      <c r="O65" s="4">
        <v>4558</v>
      </c>
      <c r="P65" s="4">
        <f t="shared" si="3"/>
        <v>274273092</v>
      </c>
      <c r="Q65" s="17"/>
      <c r="R65" s="17"/>
      <c r="U65" s="4">
        <v>685.5</v>
      </c>
      <c r="V65" s="4">
        <v>695</v>
      </c>
      <c r="W65" s="4">
        <v>998</v>
      </c>
      <c r="X65" s="4">
        <v>9</v>
      </c>
      <c r="Y65" s="6">
        <v>20758</v>
      </c>
      <c r="Z65" s="6">
        <v>36350</v>
      </c>
      <c r="AA65" s="6">
        <v>323601</v>
      </c>
      <c r="AB65" s="17">
        <v>0.0641469</v>
      </c>
      <c r="AC65" s="17">
        <v>0.11232969</v>
      </c>
    </row>
    <row r="66" spans="1:29" ht="12.75">
      <c r="A66" s="4">
        <v>54</v>
      </c>
      <c r="B66" s="4">
        <v>86</v>
      </c>
      <c r="C66" s="4">
        <v>999</v>
      </c>
      <c r="D66" s="4">
        <v>9</v>
      </c>
      <c r="F66" s="6">
        <v>216540</v>
      </c>
      <c r="G66" s="6">
        <v>222978</v>
      </c>
      <c r="H66" s="6"/>
      <c r="I66" s="6">
        <v>187326</v>
      </c>
      <c r="J66" s="6"/>
      <c r="K66" s="6">
        <v>35877</v>
      </c>
      <c r="M66" s="4">
        <v>6210</v>
      </c>
      <c r="N66" s="4">
        <f t="shared" si="2"/>
        <v>1344713400</v>
      </c>
      <c r="O66" s="4">
        <v>6603</v>
      </c>
      <c r="P66" s="4">
        <f t="shared" si="3"/>
        <v>1472323734</v>
      </c>
      <c r="Q66" s="17"/>
      <c r="R66" s="17"/>
      <c r="U66" s="4">
        <v>698.5</v>
      </c>
      <c r="V66" s="4">
        <v>715</v>
      </c>
      <c r="W66" s="4">
        <v>998</v>
      </c>
      <c r="X66" s="4">
        <v>9</v>
      </c>
      <c r="Y66" s="6">
        <v>74798</v>
      </c>
      <c r="Z66" s="6">
        <v>334325</v>
      </c>
      <c r="AA66" s="6">
        <v>1463744</v>
      </c>
      <c r="AB66" s="17">
        <v>0.05110047</v>
      </c>
      <c r="AC66" s="17">
        <v>0.22840401</v>
      </c>
    </row>
    <row r="67" spans="1:29" ht="12.75">
      <c r="A67" s="4">
        <v>55</v>
      </c>
      <c r="B67" s="4">
        <v>90</v>
      </c>
      <c r="C67" s="4">
        <v>999</v>
      </c>
      <c r="D67" s="4">
        <v>9</v>
      </c>
      <c r="F67" s="6">
        <v>15722</v>
      </c>
      <c r="G67" s="6">
        <v>35450</v>
      </c>
      <c r="H67" s="6"/>
      <c r="I67" s="6">
        <v>24707</v>
      </c>
      <c r="J67" s="6"/>
      <c r="K67" s="6">
        <v>4910</v>
      </c>
      <c r="M67" s="4">
        <v>5761</v>
      </c>
      <c r="N67" s="4">
        <f t="shared" si="2"/>
        <v>90574442</v>
      </c>
      <c r="O67" s="4">
        <v>5708</v>
      </c>
      <c r="P67" s="4">
        <f t="shared" si="3"/>
        <v>202348600</v>
      </c>
      <c r="Q67" s="17"/>
      <c r="R67" s="17"/>
      <c r="U67" s="4">
        <v>761.5</v>
      </c>
      <c r="V67" s="4">
        <v>780</v>
      </c>
      <c r="W67" s="4">
        <v>998</v>
      </c>
      <c r="X67" s="4">
        <v>9</v>
      </c>
      <c r="Y67" s="6">
        <v>10952</v>
      </c>
      <c r="Z67" s="6">
        <v>16219</v>
      </c>
      <c r="AA67" s="6">
        <v>215797</v>
      </c>
      <c r="AB67" s="17">
        <v>0.0507514</v>
      </c>
      <c r="AC67" s="17">
        <v>0.0751586</v>
      </c>
    </row>
    <row r="68" spans="1:29" ht="12.75">
      <c r="A68" s="4">
        <v>56</v>
      </c>
      <c r="B68" s="4">
        <v>91</v>
      </c>
      <c r="C68" s="4">
        <v>999</v>
      </c>
      <c r="D68" s="4">
        <v>9</v>
      </c>
      <c r="F68" s="6">
        <v>59604</v>
      </c>
      <c r="G68" s="6">
        <v>67334</v>
      </c>
      <c r="H68" s="6"/>
      <c r="I68" s="6">
        <v>58744</v>
      </c>
      <c r="J68" s="6"/>
      <c r="K68" s="6">
        <v>47901</v>
      </c>
      <c r="M68" s="4">
        <v>8102</v>
      </c>
      <c r="N68" s="4">
        <f t="shared" si="2"/>
        <v>482911608</v>
      </c>
      <c r="O68" s="4">
        <v>8070</v>
      </c>
      <c r="P68" s="4">
        <f t="shared" si="3"/>
        <v>543385380</v>
      </c>
      <c r="Q68" s="17"/>
      <c r="R68" s="17"/>
      <c r="U68" s="4">
        <v>810.5</v>
      </c>
      <c r="V68" s="4">
        <v>785</v>
      </c>
      <c r="W68" s="4">
        <v>998</v>
      </c>
      <c r="X68" s="4">
        <v>9</v>
      </c>
      <c r="Y68" s="6">
        <v>31496</v>
      </c>
      <c r="Z68" s="6">
        <v>15880</v>
      </c>
      <c r="AA68" s="6">
        <v>446852</v>
      </c>
      <c r="AB68" s="17">
        <v>0.07048419</v>
      </c>
      <c r="AC68" s="17">
        <v>0.03553749</v>
      </c>
    </row>
    <row r="69" spans="1:29" ht="12.75">
      <c r="A69" s="4">
        <v>57</v>
      </c>
      <c r="B69" s="4">
        <v>92</v>
      </c>
      <c r="C69" s="4">
        <v>999</v>
      </c>
      <c r="D69" s="4">
        <v>9</v>
      </c>
      <c r="F69" s="6">
        <v>698</v>
      </c>
      <c r="G69" s="6">
        <v>945</v>
      </c>
      <c r="H69" s="6"/>
      <c r="I69" s="6">
        <v>837</v>
      </c>
      <c r="J69" s="6"/>
      <c r="K69" s="6">
        <v>656</v>
      </c>
      <c r="M69" s="4">
        <v>8475</v>
      </c>
      <c r="N69" s="4">
        <f t="shared" si="2"/>
        <v>5915550</v>
      </c>
      <c r="O69" s="4">
        <v>8109</v>
      </c>
      <c r="P69" s="4">
        <f t="shared" si="3"/>
        <v>7663005</v>
      </c>
      <c r="Q69" s="17"/>
      <c r="R69" s="17"/>
      <c r="U69" s="4">
        <v>856.5</v>
      </c>
      <c r="V69" s="4">
        <v>964</v>
      </c>
      <c r="W69" s="4">
        <v>999</v>
      </c>
      <c r="X69" s="4">
        <v>8</v>
      </c>
      <c r="Y69" s="6">
        <v>105538</v>
      </c>
      <c r="Z69" s="6">
        <v>140944</v>
      </c>
      <c r="AA69" s="6">
        <v>376618</v>
      </c>
      <c r="AB69" s="17">
        <v>0.28022559</v>
      </c>
      <c r="AC69" s="17">
        <v>0.37423596</v>
      </c>
    </row>
    <row r="70" spans="1:29" ht="12.75">
      <c r="A70" s="4">
        <v>58</v>
      </c>
      <c r="B70" s="4">
        <v>93</v>
      </c>
      <c r="C70" s="4">
        <v>999</v>
      </c>
      <c r="D70" s="4">
        <v>9</v>
      </c>
      <c r="F70" s="6">
        <v>18373</v>
      </c>
      <c r="G70" s="6">
        <v>28673</v>
      </c>
      <c r="H70" s="6"/>
      <c r="I70" s="6">
        <v>27688</v>
      </c>
      <c r="J70" s="6"/>
      <c r="K70" s="6">
        <v>15810</v>
      </c>
      <c r="M70" s="4">
        <v>8106</v>
      </c>
      <c r="N70" s="4">
        <f t="shared" si="2"/>
        <v>148931538</v>
      </c>
      <c r="O70" s="4">
        <v>8248</v>
      </c>
      <c r="P70" s="4">
        <f t="shared" si="3"/>
        <v>236494904</v>
      </c>
      <c r="Q70" s="17"/>
      <c r="R70" s="17"/>
      <c r="U70" s="4">
        <v>860.5</v>
      </c>
      <c r="V70" s="4">
        <v>980</v>
      </c>
      <c r="W70" s="4">
        <v>999</v>
      </c>
      <c r="X70" s="4">
        <v>9</v>
      </c>
      <c r="Y70" s="6">
        <v>21173</v>
      </c>
      <c r="Z70" s="6">
        <v>521</v>
      </c>
      <c r="AA70" s="6">
        <v>242775</v>
      </c>
      <c r="AB70" s="17">
        <v>0.08721244</v>
      </c>
      <c r="AC70" s="17">
        <v>0.00214602</v>
      </c>
    </row>
    <row r="71" spans="1:29" ht="12.75">
      <c r="A71" s="4">
        <v>59</v>
      </c>
      <c r="B71" s="4">
        <v>94</v>
      </c>
      <c r="C71" s="4">
        <v>999</v>
      </c>
      <c r="D71" s="4">
        <v>9</v>
      </c>
      <c r="F71" s="6">
        <v>911</v>
      </c>
      <c r="G71" s="6">
        <v>1364</v>
      </c>
      <c r="H71" s="6"/>
      <c r="I71" s="6">
        <v>1250</v>
      </c>
      <c r="J71" s="6"/>
      <c r="K71" s="6">
        <v>678</v>
      </c>
      <c r="M71" s="4">
        <v>7379</v>
      </c>
      <c r="N71" s="4">
        <f t="shared" si="2"/>
        <v>6722269</v>
      </c>
      <c r="O71" s="4">
        <v>7833</v>
      </c>
      <c r="P71" s="4">
        <f t="shared" si="3"/>
        <v>10684212</v>
      </c>
      <c r="Q71" s="17"/>
      <c r="R71" s="17"/>
      <c r="U71" s="4">
        <v>862.5</v>
      </c>
      <c r="V71" s="4">
        <v>981</v>
      </c>
      <c r="W71" s="4">
        <v>999</v>
      </c>
      <c r="X71" s="4">
        <v>9</v>
      </c>
      <c r="Y71" s="6">
        <v>1408</v>
      </c>
      <c r="Z71" s="6">
        <v>159</v>
      </c>
      <c r="AA71" s="6">
        <v>34215</v>
      </c>
      <c r="AB71" s="17">
        <v>0.04115154</v>
      </c>
      <c r="AC71" s="17">
        <v>0.00464708</v>
      </c>
    </row>
    <row r="72" spans="1:29" ht="12.75">
      <c r="A72" s="4">
        <v>60</v>
      </c>
      <c r="B72" s="4">
        <v>95</v>
      </c>
      <c r="C72" s="4">
        <v>999</v>
      </c>
      <c r="D72" s="4">
        <v>9</v>
      </c>
      <c r="F72" s="6">
        <v>8251</v>
      </c>
      <c r="G72" s="6">
        <v>9214</v>
      </c>
      <c r="H72" s="6"/>
      <c r="I72" s="6">
        <v>8225</v>
      </c>
      <c r="J72" s="6"/>
      <c r="K72" s="6">
        <v>5655</v>
      </c>
      <c r="M72" s="4">
        <v>7721</v>
      </c>
      <c r="N72" s="4">
        <f t="shared" si="2"/>
        <v>63705971</v>
      </c>
      <c r="O72" s="4">
        <v>7963</v>
      </c>
      <c r="P72" s="4">
        <f t="shared" si="3"/>
        <v>73371082</v>
      </c>
      <c r="Q72" s="17"/>
      <c r="R72" s="17"/>
      <c r="U72" s="4">
        <v>864.5</v>
      </c>
      <c r="V72" s="4">
        <v>982</v>
      </c>
      <c r="W72" s="4">
        <v>999</v>
      </c>
      <c r="X72" s="4">
        <v>9</v>
      </c>
      <c r="Y72" s="6">
        <v>4432</v>
      </c>
      <c r="Z72" s="6">
        <v>439</v>
      </c>
      <c r="AA72" s="6">
        <v>105111</v>
      </c>
      <c r="AB72" s="17">
        <v>0.04216495</v>
      </c>
      <c r="AC72" s="17">
        <v>0.00417654</v>
      </c>
    </row>
    <row r="73" spans="1:29" ht="12.75">
      <c r="A73" s="4">
        <v>61</v>
      </c>
      <c r="B73" s="4">
        <v>96</v>
      </c>
      <c r="C73" s="4">
        <v>999</v>
      </c>
      <c r="D73" s="4">
        <v>9</v>
      </c>
      <c r="F73" s="6">
        <v>2764</v>
      </c>
      <c r="G73" s="6">
        <v>3744</v>
      </c>
      <c r="H73" s="6"/>
      <c r="I73" s="6">
        <v>3243</v>
      </c>
      <c r="J73" s="6"/>
      <c r="K73" s="6">
        <v>1744</v>
      </c>
      <c r="M73" s="4">
        <v>7351</v>
      </c>
      <c r="N73" s="4">
        <f t="shared" si="2"/>
        <v>20318164</v>
      </c>
      <c r="O73" s="4">
        <v>7464</v>
      </c>
      <c r="P73" s="4">
        <f t="shared" si="3"/>
        <v>27945216</v>
      </c>
      <c r="Q73" s="17"/>
      <c r="R73" s="17"/>
      <c r="U73" s="4">
        <v>866.5</v>
      </c>
      <c r="V73" s="4">
        <v>983</v>
      </c>
      <c r="W73" s="4">
        <v>999</v>
      </c>
      <c r="X73" s="4">
        <v>9</v>
      </c>
      <c r="Y73" s="6">
        <v>533</v>
      </c>
      <c r="Z73" s="6">
        <v>74</v>
      </c>
      <c r="AA73" s="6">
        <v>11729</v>
      </c>
      <c r="AB73" s="17">
        <v>0.04544292</v>
      </c>
      <c r="AC73" s="17">
        <v>0.00630915</v>
      </c>
    </row>
    <row r="74" spans="1:29" ht="12.75">
      <c r="A74" s="4">
        <v>62</v>
      </c>
      <c r="B74" s="4">
        <v>100</v>
      </c>
      <c r="C74" s="4">
        <v>999</v>
      </c>
      <c r="D74" s="4">
        <v>9</v>
      </c>
      <c r="F74" s="6">
        <v>82561</v>
      </c>
      <c r="G74" s="6">
        <v>222493</v>
      </c>
      <c r="H74" s="6"/>
      <c r="I74" s="6">
        <v>181106</v>
      </c>
      <c r="J74" s="6"/>
      <c r="K74" s="6">
        <v>51597</v>
      </c>
      <c r="M74" s="4">
        <v>6439</v>
      </c>
      <c r="N74" s="4">
        <f t="shared" si="2"/>
        <v>531610279</v>
      </c>
      <c r="O74" s="4">
        <v>6614</v>
      </c>
      <c r="P74" s="4">
        <f t="shared" si="3"/>
        <v>1471568702</v>
      </c>
      <c r="Q74" s="17"/>
      <c r="R74" s="17"/>
      <c r="U74" s="4">
        <v>868.5</v>
      </c>
      <c r="V74" s="4">
        <v>984</v>
      </c>
      <c r="W74" s="4">
        <v>999</v>
      </c>
      <c r="X74" s="4">
        <v>9</v>
      </c>
      <c r="Y74" s="6">
        <v>21956</v>
      </c>
      <c r="Z74" s="6">
        <v>2179</v>
      </c>
      <c r="AA74" s="6">
        <v>704349</v>
      </c>
      <c r="AB74" s="17">
        <v>0.03117205</v>
      </c>
      <c r="AC74" s="17">
        <v>0.00309364</v>
      </c>
    </row>
    <row r="75" spans="1:29" ht="12.75">
      <c r="A75" s="4">
        <v>63</v>
      </c>
      <c r="B75" s="4">
        <v>101</v>
      </c>
      <c r="C75" s="4">
        <v>999</v>
      </c>
      <c r="D75" s="4">
        <v>9</v>
      </c>
      <c r="F75" s="6">
        <v>31186</v>
      </c>
      <c r="G75" s="6">
        <v>53517</v>
      </c>
      <c r="H75" s="6"/>
      <c r="I75" s="6">
        <v>34381</v>
      </c>
      <c r="J75" s="6"/>
      <c r="K75" s="6">
        <v>8012</v>
      </c>
      <c r="M75" s="4">
        <v>5230</v>
      </c>
      <c r="N75" s="4">
        <f t="shared" si="2"/>
        <v>163102780</v>
      </c>
      <c r="O75" s="4">
        <v>5412</v>
      </c>
      <c r="P75" s="4">
        <f t="shared" si="3"/>
        <v>289634004</v>
      </c>
      <c r="Q75" s="17"/>
      <c r="R75" s="17"/>
      <c r="U75" s="4"/>
      <c r="V75" s="4"/>
      <c r="W75" s="4"/>
      <c r="X75" s="4"/>
      <c r="Y75" s="7"/>
      <c r="AB75" s="17"/>
      <c r="AC75" s="17"/>
    </row>
    <row r="76" spans="1:29" ht="12.75">
      <c r="A76" s="4">
        <v>64</v>
      </c>
      <c r="B76" s="4">
        <v>102</v>
      </c>
      <c r="C76" s="4">
        <v>999</v>
      </c>
      <c r="D76" s="4">
        <v>9</v>
      </c>
      <c r="F76" s="6">
        <v>4903</v>
      </c>
      <c r="G76" s="6">
        <v>5157</v>
      </c>
      <c r="H76" s="6"/>
      <c r="I76" s="6">
        <v>5015</v>
      </c>
      <c r="J76" s="6"/>
      <c r="K76" s="6">
        <v>3470</v>
      </c>
      <c r="M76" s="4">
        <v>8258</v>
      </c>
      <c r="N76" s="4">
        <f t="shared" si="2"/>
        <v>40488974</v>
      </c>
      <c r="O76" s="4">
        <v>8571</v>
      </c>
      <c r="P76" s="4">
        <f t="shared" si="3"/>
        <v>44200647</v>
      </c>
      <c r="Q76" s="17"/>
      <c r="R76" s="17"/>
      <c r="U76" s="4"/>
      <c r="V76" s="4"/>
      <c r="W76" s="4"/>
      <c r="X76" s="4"/>
      <c r="Y76" s="7"/>
      <c r="AB76" s="17"/>
      <c r="AC76" s="17"/>
    </row>
    <row r="77" spans="1:29" ht="12.75">
      <c r="A77" s="4">
        <v>65</v>
      </c>
      <c r="B77" s="4">
        <v>103</v>
      </c>
      <c r="C77" s="4">
        <v>999</v>
      </c>
      <c r="D77" s="4">
        <v>9</v>
      </c>
      <c r="F77" s="6">
        <v>4238</v>
      </c>
      <c r="G77" s="6">
        <v>4782</v>
      </c>
      <c r="H77" s="6"/>
      <c r="I77" s="6">
        <v>4742</v>
      </c>
      <c r="J77" s="6"/>
      <c r="K77" s="6">
        <v>2848</v>
      </c>
      <c r="M77" s="4">
        <v>8182</v>
      </c>
      <c r="N77" s="4">
        <f aca="true" t="shared" si="4" ref="N77:N108">M77*F77</f>
        <v>34675316</v>
      </c>
      <c r="O77" s="4">
        <v>8504</v>
      </c>
      <c r="P77" s="4">
        <f aca="true" t="shared" si="5" ref="P77:P108">O77*G77</f>
        <v>40666128</v>
      </c>
      <c r="Q77" s="17"/>
      <c r="R77" s="17"/>
      <c r="U77" s="4"/>
      <c r="V77" s="4"/>
      <c r="W77" s="4"/>
      <c r="X77" s="4"/>
      <c r="Y77" s="7"/>
      <c r="AB77" s="17"/>
      <c r="AC77" s="17"/>
    </row>
    <row r="78" spans="1:29" ht="12.75">
      <c r="A78" s="4">
        <v>66</v>
      </c>
      <c r="B78" s="4">
        <v>104</v>
      </c>
      <c r="C78" s="4">
        <v>999</v>
      </c>
      <c r="D78" s="4">
        <v>9</v>
      </c>
      <c r="F78" s="6">
        <v>15962</v>
      </c>
      <c r="G78" s="6">
        <v>20398</v>
      </c>
      <c r="H78" s="6"/>
      <c r="I78" s="6">
        <v>20076</v>
      </c>
      <c r="J78" s="6"/>
      <c r="K78" s="6">
        <v>11437</v>
      </c>
      <c r="M78" s="4">
        <v>8167</v>
      </c>
      <c r="N78" s="4">
        <f t="shared" si="4"/>
        <v>130361654</v>
      </c>
      <c r="O78" s="4">
        <v>8380</v>
      </c>
      <c r="P78" s="4">
        <f t="shared" si="5"/>
        <v>170935240</v>
      </c>
      <c r="Q78" s="17"/>
      <c r="R78" s="17"/>
      <c r="U78" s="4"/>
      <c r="V78" s="4"/>
      <c r="W78" s="4"/>
      <c r="X78" s="4"/>
      <c r="Y78" s="7"/>
      <c r="AB78" s="17"/>
      <c r="AC78" s="17"/>
    </row>
    <row r="79" spans="1:29" ht="12.75">
      <c r="A79" s="4">
        <v>67</v>
      </c>
      <c r="B79" s="4">
        <v>105</v>
      </c>
      <c r="C79" s="4">
        <v>999</v>
      </c>
      <c r="D79" s="4">
        <v>9</v>
      </c>
      <c r="F79" s="6">
        <v>13600</v>
      </c>
      <c r="G79" s="6">
        <v>15382</v>
      </c>
      <c r="H79" s="6"/>
      <c r="I79" s="6">
        <v>15181</v>
      </c>
      <c r="J79" s="6"/>
      <c r="K79" s="6">
        <v>9341</v>
      </c>
      <c r="M79" s="4">
        <v>8196</v>
      </c>
      <c r="N79" s="4">
        <f t="shared" si="4"/>
        <v>111465600</v>
      </c>
      <c r="O79" s="4">
        <v>8503</v>
      </c>
      <c r="P79" s="4">
        <f t="shared" si="5"/>
        <v>130793146</v>
      </c>
      <c r="Q79" s="17"/>
      <c r="R79" s="17"/>
      <c r="U79" s="4"/>
      <c r="V79" s="4"/>
      <c r="W79" s="4"/>
      <c r="X79" s="4"/>
      <c r="Y79" s="7"/>
      <c r="AB79" s="17"/>
      <c r="AC79" s="17"/>
    </row>
    <row r="80" spans="1:29" ht="12.75">
      <c r="A80" s="4">
        <v>68</v>
      </c>
      <c r="B80" s="4">
        <v>110</v>
      </c>
      <c r="C80" s="4">
        <v>999</v>
      </c>
      <c r="D80" s="4">
        <v>9</v>
      </c>
      <c r="F80" s="6">
        <v>13597</v>
      </c>
      <c r="G80" s="6">
        <v>14212</v>
      </c>
      <c r="H80" s="6"/>
      <c r="I80" s="6">
        <v>13724</v>
      </c>
      <c r="J80" s="6"/>
      <c r="K80" s="6">
        <v>8897</v>
      </c>
      <c r="M80" s="4">
        <v>8041</v>
      </c>
      <c r="N80" s="4">
        <f t="shared" si="4"/>
        <v>109333477</v>
      </c>
      <c r="O80" s="4">
        <v>8422</v>
      </c>
      <c r="P80" s="4">
        <f t="shared" si="5"/>
        <v>119693464</v>
      </c>
      <c r="Q80" s="17"/>
      <c r="R80" s="17"/>
      <c r="U80" s="4"/>
      <c r="V80" s="4"/>
      <c r="W80" s="4"/>
      <c r="X80" s="4"/>
      <c r="Y80" s="7"/>
      <c r="Z80" s="7"/>
      <c r="AB80" s="17"/>
      <c r="AC80" s="17"/>
    </row>
    <row r="81" spans="1:26" ht="12.75">
      <c r="A81" s="4">
        <v>69</v>
      </c>
      <c r="B81" s="4">
        <v>111</v>
      </c>
      <c r="C81" s="4">
        <v>999</v>
      </c>
      <c r="D81" s="4">
        <v>9</v>
      </c>
      <c r="F81" s="6">
        <v>16141</v>
      </c>
      <c r="G81" s="6">
        <v>17174</v>
      </c>
      <c r="H81" s="6"/>
      <c r="I81" s="6">
        <v>16259</v>
      </c>
      <c r="J81" s="6"/>
      <c r="K81" s="6">
        <v>12069</v>
      </c>
      <c r="M81" s="4">
        <v>8330</v>
      </c>
      <c r="N81" s="4">
        <f t="shared" si="4"/>
        <v>134454530</v>
      </c>
      <c r="O81" s="4">
        <v>8488</v>
      </c>
      <c r="P81" s="4">
        <f t="shared" si="5"/>
        <v>145772912</v>
      </c>
      <c r="Q81" s="17"/>
      <c r="R81" s="17"/>
      <c r="U81" s="4"/>
      <c r="V81" s="4"/>
      <c r="W81" s="4"/>
      <c r="X81" s="4"/>
      <c r="Y81" s="7"/>
      <c r="Z81" s="7"/>
    </row>
    <row r="82" spans="1:26" ht="12.75">
      <c r="A82" s="4">
        <v>70</v>
      </c>
      <c r="B82" s="4">
        <v>112</v>
      </c>
      <c r="C82" s="4">
        <v>999</v>
      </c>
      <c r="D82" s="4">
        <v>9</v>
      </c>
      <c r="F82" s="6">
        <v>20964</v>
      </c>
      <c r="G82" s="6">
        <v>25641</v>
      </c>
      <c r="H82" s="6"/>
      <c r="I82" s="6">
        <v>25083</v>
      </c>
      <c r="J82" s="6"/>
      <c r="K82" s="6">
        <v>13288</v>
      </c>
      <c r="M82" s="4">
        <v>7943</v>
      </c>
      <c r="N82" s="4">
        <f t="shared" si="4"/>
        <v>166517052</v>
      </c>
      <c r="O82" s="4">
        <v>8246</v>
      </c>
      <c r="P82" s="4">
        <f t="shared" si="5"/>
        <v>211435686</v>
      </c>
      <c r="Q82" s="17"/>
      <c r="R82" s="17"/>
      <c r="U82" s="4"/>
      <c r="V82" s="4"/>
      <c r="W82" s="4"/>
      <c r="X82" s="4"/>
      <c r="Y82" s="7"/>
      <c r="Z82" s="7"/>
    </row>
    <row r="83" spans="1:26" ht="12.75">
      <c r="A83" s="4">
        <v>71</v>
      </c>
      <c r="B83" s="4">
        <v>113</v>
      </c>
      <c r="C83" s="4">
        <v>999</v>
      </c>
      <c r="D83" s="4">
        <v>9</v>
      </c>
      <c r="F83" s="6">
        <v>14817</v>
      </c>
      <c r="G83" s="6">
        <v>28178</v>
      </c>
      <c r="H83" s="6"/>
      <c r="I83" s="6">
        <v>26225</v>
      </c>
      <c r="J83" s="6"/>
      <c r="K83" s="6">
        <v>15922</v>
      </c>
      <c r="M83" s="4">
        <v>8663</v>
      </c>
      <c r="N83" s="4">
        <f t="shared" si="4"/>
        <v>128359671</v>
      </c>
      <c r="O83" s="4">
        <v>8074</v>
      </c>
      <c r="P83" s="4">
        <f t="shared" si="5"/>
        <v>227509172</v>
      </c>
      <c r="Q83" s="17"/>
      <c r="R83" s="17"/>
      <c r="U83" s="4"/>
      <c r="V83" s="4"/>
      <c r="W83" s="4"/>
      <c r="X83" s="4"/>
      <c r="Y83" s="7"/>
      <c r="Z83" s="7"/>
    </row>
    <row r="84" spans="1:26" ht="12.75">
      <c r="A84" s="4">
        <v>72</v>
      </c>
      <c r="B84" s="4">
        <v>114</v>
      </c>
      <c r="C84" s="4">
        <v>999</v>
      </c>
      <c r="D84" s="4">
        <v>9</v>
      </c>
      <c r="F84" s="6">
        <v>9074</v>
      </c>
      <c r="G84" s="6">
        <v>12908</v>
      </c>
      <c r="H84" s="6"/>
      <c r="I84" s="6">
        <v>12824</v>
      </c>
      <c r="J84" s="6"/>
      <c r="K84" s="6">
        <v>7897</v>
      </c>
      <c r="M84" s="4">
        <v>8420</v>
      </c>
      <c r="N84" s="4">
        <f t="shared" si="4"/>
        <v>76403080</v>
      </c>
      <c r="O84" s="4">
        <v>8553</v>
      </c>
      <c r="P84" s="4">
        <f t="shared" si="5"/>
        <v>110402124</v>
      </c>
      <c r="Q84" s="17"/>
      <c r="R84" s="17"/>
      <c r="U84" s="4"/>
      <c r="V84" s="4"/>
      <c r="W84" s="4"/>
      <c r="X84" s="4"/>
      <c r="Y84" s="7"/>
      <c r="Z84" s="7"/>
    </row>
    <row r="85" spans="1:26" ht="12.75">
      <c r="A85" s="4">
        <v>73</v>
      </c>
      <c r="B85" s="4">
        <v>115</v>
      </c>
      <c r="C85" s="4">
        <v>999</v>
      </c>
      <c r="D85" s="4">
        <v>9</v>
      </c>
      <c r="F85" s="6">
        <v>9489</v>
      </c>
      <c r="G85" s="6">
        <v>13915</v>
      </c>
      <c r="H85" s="6"/>
      <c r="I85" s="6">
        <v>13602</v>
      </c>
      <c r="J85" s="6"/>
      <c r="K85" s="6">
        <v>7509</v>
      </c>
      <c r="M85" s="4">
        <v>8303</v>
      </c>
      <c r="N85" s="4">
        <f t="shared" si="4"/>
        <v>78787167</v>
      </c>
      <c r="O85" s="4">
        <v>8291</v>
      </c>
      <c r="P85" s="4">
        <f t="shared" si="5"/>
        <v>115369265</v>
      </c>
      <c r="Q85" s="17"/>
      <c r="R85" s="17"/>
      <c r="U85" s="4"/>
      <c r="V85" s="4"/>
      <c r="W85" s="4"/>
      <c r="X85" s="4"/>
      <c r="Y85" s="7"/>
      <c r="Z85" s="7"/>
    </row>
    <row r="86" spans="1:26" ht="12.75">
      <c r="A86" s="4">
        <v>74</v>
      </c>
      <c r="B86" s="4">
        <v>116</v>
      </c>
      <c r="C86" s="4">
        <v>999</v>
      </c>
      <c r="D86" s="4">
        <v>9</v>
      </c>
      <c r="F86" s="6">
        <v>9304</v>
      </c>
      <c r="G86" s="6">
        <v>10183</v>
      </c>
      <c r="H86" s="6"/>
      <c r="I86" s="6">
        <v>10130</v>
      </c>
      <c r="J86" s="6"/>
      <c r="K86" s="6">
        <v>6892</v>
      </c>
      <c r="M86" s="4">
        <v>8410</v>
      </c>
      <c r="N86" s="4">
        <f t="shared" si="4"/>
        <v>78246640</v>
      </c>
      <c r="O86" s="4">
        <v>8711</v>
      </c>
      <c r="P86" s="4">
        <f t="shared" si="5"/>
        <v>88704113</v>
      </c>
      <c r="Q86" s="17"/>
      <c r="R86" s="17"/>
      <c r="U86" s="4"/>
      <c r="V86" s="4"/>
      <c r="W86" s="4"/>
      <c r="X86" s="4"/>
      <c r="Y86" s="7"/>
      <c r="Z86" s="7"/>
    </row>
    <row r="87" spans="1:26" ht="12.75">
      <c r="A87" s="4">
        <v>75</v>
      </c>
      <c r="B87" s="4">
        <v>120</v>
      </c>
      <c r="C87" s="4">
        <v>999</v>
      </c>
      <c r="D87" s="4">
        <v>9</v>
      </c>
      <c r="F87" s="6">
        <v>14032</v>
      </c>
      <c r="G87" s="6">
        <v>17092</v>
      </c>
      <c r="H87" s="6"/>
      <c r="I87" s="6">
        <v>16938</v>
      </c>
      <c r="J87" s="6"/>
      <c r="K87" s="6">
        <v>9151</v>
      </c>
      <c r="M87" s="4">
        <v>8004</v>
      </c>
      <c r="N87" s="4">
        <f t="shared" si="4"/>
        <v>112312128</v>
      </c>
      <c r="O87" s="4">
        <v>8361</v>
      </c>
      <c r="P87" s="4">
        <f t="shared" si="5"/>
        <v>142906212</v>
      </c>
      <c r="Q87" s="17"/>
      <c r="R87" s="17"/>
      <c r="U87" s="4"/>
      <c r="V87" s="4"/>
      <c r="W87" s="4"/>
      <c r="X87" s="4"/>
      <c r="Y87" s="7"/>
      <c r="Z87" s="7"/>
    </row>
    <row r="88" spans="1:26" ht="12.75">
      <c r="A88" s="4">
        <v>76</v>
      </c>
      <c r="B88" s="4">
        <v>121</v>
      </c>
      <c r="C88" s="4">
        <v>999</v>
      </c>
      <c r="D88" s="4">
        <v>9</v>
      </c>
      <c r="F88" s="6">
        <v>5214</v>
      </c>
      <c r="G88" s="6">
        <v>6918</v>
      </c>
      <c r="H88" s="6"/>
      <c r="I88" s="6">
        <v>6810</v>
      </c>
      <c r="J88" s="6"/>
      <c r="K88" s="6">
        <v>3424</v>
      </c>
      <c r="M88" s="4">
        <v>7915</v>
      </c>
      <c r="N88" s="4">
        <f t="shared" si="4"/>
        <v>41268810</v>
      </c>
      <c r="O88" s="4">
        <v>8228</v>
      </c>
      <c r="P88" s="4">
        <f t="shared" si="5"/>
        <v>56921304</v>
      </c>
      <c r="Q88" s="17"/>
      <c r="R88" s="17"/>
      <c r="U88" s="4"/>
      <c r="V88" s="4"/>
      <c r="W88" s="4"/>
      <c r="X88" s="4"/>
      <c r="Y88" s="7"/>
      <c r="Z88" s="7"/>
    </row>
    <row r="89" spans="1:26" ht="12.75">
      <c r="A89" s="4">
        <v>77</v>
      </c>
      <c r="B89" s="4">
        <v>122</v>
      </c>
      <c r="C89" s="4">
        <v>999</v>
      </c>
      <c r="D89" s="4">
        <v>9</v>
      </c>
      <c r="F89" s="6">
        <v>10069</v>
      </c>
      <c r="G89" s="6">
        <v>12732</v>
      </c>
      <c r="H89" s="6"/>
      <c r="I89" s="6">
        <v>12556</v>
      </c>
      <c r="J89" s="6"/>
      <c r="K89" s="6">
        <v>7759</v>
      </c>
      <c r="M89" s="4">
        <v>8213</v>
      </c>
      <c r="N89" s="4">
        <f t="shared" si="4"/>
        <v>82696697</v>
      </c>
      <c r="O89" s="4">
        <v>8504</v>
      </c>
      <c r="P89" s="4">
        <f t="shared" si="5"/>
        <v>108272928</v>
      </c>
      <c r="Q89" s="17"/>
      <c r="R89" s="17"/>
      <c r="U89" s="4"/>
      <c r="V89" s="4"/>
      <c r="W89" s="4"/>
      <c r="X89" s="4"/>
      <c r="Y89" s="7"/>
      <c r="Z89" s="7"/>
    </row>
    <row r="90" spans="1:26" ht="12.75">
      <c r="A90" s="4">
        <v>78</v>
      </c>
      <c r="B90" s="4">
        <v>123</v>
      </c>
      <c r="C90" s="4">
        <v>999</v>
      </c>
      <c r="D90" s="4">
        <v>9</v>
      </c>
      <c r="F90" s="6">
        <v>19992</v>
      </c>
      <c r="G90" s="6">
        <v>30654</v>
      </c>
      <c r="H90" s="6"/>
      <c r="I90" s="6">
        <v>29301</v>
      </c>
      <c r="J90" s="6"/>
      <c r="K90" s="6">
        <v>14029</v>
      </c>
      <c r="M90" s="4">
        <v>7842</v>
      </c>
      <c r="N90" s="4">
        <f t="shared" si="4"/>
        <v>156777264</v>
      </c>
      <c r="O90" s="4">
        <v>7974</v>
      </c>
      <c r="P90" s="4">
        <f t="shared" si="5"/>
        <v>244434996</v>
      </c>
      <c r="Q90" s="17"/>
      <c r="R90" s="17"/>
      <c r="Y90" s="7"/>
      <c r="Z90" s="7"/>
    </row>
    <row r="91" spans="1:26" ht="12.75">
      <c r="A91" s="4">
        <v>79</v>
      </c>
      <c r="B91" s="4">
        <v>124</v>
      </c>
      <c r="C91" s="4">
        <v>999</v>
      </c>
      <c r="D91" s="4">
        <v>9</v>
      </c>
      <c r="F91" s="6">
        <v>12600</v>
      </c>
      <c r="G91" s="6">
        <v>17023</v>
      </c>
      <c r="H91" s="6"/>
      <c r="I91" s="6">
        <v>16538</v>
      </c>
      <c r="J91" s="6"/>
      <c r="K91" s="6">
        <v>8357</v>
      </c>
      <c r="M91" s="4">
        <v>7857</v>
      </c>
      <c r="N91" s="4">
        <f t="shared" si="4"/>
        <v>98998200</v>
      </c>
      <c r="O91" s="4">
        <v>8143</v>
      </c>
      <c r="P91" s="4">
        <f t="shared" si="5"/>
        <v>138618289</v>
      </c>
      <c r="Q91" s="17"/>
      <c r="R91" s="17"/>
      <c r="Y91" s="7"/>
      <c r="Z91" s="7"/>
    </row>
    <row r="92" spans="1:26" ht="12.75">
      <c r="A92" s="4">
        <v>80</v>
      </c>
      <c r="B92" s="4">
        <v>125</v>
      </c>
      <c r="C92" s="4">
        <v>999</v>
      </c>
      <c r="D92" s="4">
        <v>9</v>
      </c>
      <c r="F92" s="6">
        <v>5343</v>
      </c>
      <c r="G92" s="6">
        <v>7552</v>
      </c>
      <c r="H92" s="6"/>
      <c r="I92" s="6">
        <v>7407</v>
      </c>
      <c r="J92" s="6"/>
      <c r="K92" s="6">
        <v>5083</v>
      </c>
      <c r="M92" s="4">
        <v>8534</v>
      </c>
      <c r="N92" s="4">
        <f t="shared" si="4"/>
        <v>45597162</v>
      </c>
      <c r="O92" s="4">
        <v>8620</v>
      </c>
      <c r="P92" s="4">
        <f t="shared" si="5"/>
        <v>65098240</v>
      </c>
      <c r="Q92" s="17"/>
      <c r="R92" s="17"/>
      <c r="Y92" s="7"/>
      <c r="Z92" s="7"/>
    </row>
    <row r="93" spans="1:26" ht="12.75">
      <c r="A93" s="4">
        <v>81</v>
      </c>
      <c r="B93" s="4">
        <v>126</v>
      </c>
      <c r="C93" s="4">
        <v>999</v>
      </c>
      <c r="D93" s="4">
        <v>9</v>
      </c>
      <c r="F93" s="6">
        <v>22928</v>
      </c>
      <c r="G93" s="6">
        <v>39412</v>
      </c>
      <c r="H93" s="6"/>
      <c r="I93" s="6">
        <v>38887</v>
      </c>
      <c r="J93" s="6"/>
      <c r="K93" s="6">
        <v>16779</v>
      </c>
      <c r="M93" s="4">
        <v>7915</v>
      </c>
      <c r="N93" s="4">
        <f t="shared" si="4"/>
        <v>181475120</v>
      </c>
      <c r="O93" s="4">
        <v>8081</v>
      </c>
      <c r="P93" s="4">
        <f t="shared" si="5"/>
        <v>318488372</v>
      </c>
      <c r="Q93" s="17"/>
      <c r="R93" s="17"/>
      <c r="Y93" s="7"/>
      <c r="Z93" s="7"/>
    </row>
    <row r="94" spans="1:26" ht="12.75">
      <c r="A94" s="4">
        <v>82</v>
      </c>
      <c r="B94" s="4">
        <v>130</v>
      </c>
      <c r="C94" s="4">
        <v>999</v>
      </c>
      <c r="D94" s="4">
        <v>9</v>
      </c>
      <c r="F94" s="6">
        <v>11310</v>
      </c>
      <c r="G94" s="6">
        <v>21256</v>
      </c>
      <c r="H94" s="6"/>
      <c r="I94" s="6">
        <v>20734</v>
      </c>
      <c r="J94" s="6"/>
      <c r="K94" s="6">
        <v>7973</v>
      </c>
      <c r="M94" s="4">
        <v>7774</v>
      </c>
      <c r="N94" s="4">
        <f t="shared" si="4"/>
        <v>87923940</v>
      </c>
      <c r="O94" s="4">
        <v>7897</v>
      </c>
      <c r="P94" s="4">
        <f t="shared" si="5"/>
        <v>167858632</v>
      </c>
      <c r="Q94" s="17"/>
      <c r="R94" s="17"/>
      <c r="Y94" s="7"/>
      <c r="Z94" s="7"/>
    </row>
    <row r="95" spans="1:26" ht="12.75">
      <c r="A95" s="4">
        <v>83</v>
      </c>
      <c r="B95" s="4">
        <v>131</v>
      </c>
      <c r="C95" s="4">
        <v>999</v>
      </c>
      <c r="D95" s="4">
        <v>9</v>
      </c>
      <c r="F95" s="6">
        <v>329</v>
      </c>
      <c r="G95" s="6">
        <v>4285</v>
      </c>
      <c r="H95" s="6"/>
      <c r="I95" s="6">
        <v>3828</v>
      </c>
      <c r="J95" s="6"/>
      <c r="K95" s="6">
        <v>1421</v>
      </c>
      <c r="M95" s="4">
        <v>7484</v>
      </c>
      <c r="N95" s="4">
        <f t="shared" si="4"/>
        <v>2462236</v>
      </c>
      <c r="O95" s="4">
        <v>7313</v>
      </c>
      <c r="P95" s="4">
        <f t="shared" si="5"/>
        <v>31336205</v>
      </c>
      <c r="Q95" s="17"/>
      <c r="R95" s="17"/>
      <c r="Y95" s="7"/>
      <c r="Z95" s="7"/>
    </row>
    <row r="96" spans="1:26" ht="12.75">
      <c r="A96" s="4">
        <v>84</v>
      </c>
      <c r="B96" s="4">
        <v>132</v>
      </c>
      <c r="C96" s="4">
        <v>999</v>
      </c>
      <c r="D96" s="4">
        <v>9</v>
      </c>
      <c r="F96" s="6">
        <v>2808</v>
      </c>
      <c r="G96" s="6">
        <v>3005</v>
      </c>
      <c r="H96" s="6"/>
      <c r="I96" s="6">
        <v>2966</v>
      </c>
      <c r="J96" s="6"/>
      <c r="K96" s="6">
        <v>2526</v>
      </c>
      <c r="M96" s="4">
        <v>8865</v>
      </c>
      <c r="N96" s="4">
        <f t="shared" si="4"/>
        <v>24892920</v>
      </c>
      <c r="O96" s="4">
        <v>9045</v>
      </c>
      <c r="P96" s="4">
        <f t="shared" si="5"/>
        <v>27180225</v>
      </c>
      <c r="Q96" s="17"/>
      <c r="R96" s="17"/>
      <c r="Y96" s="7"/>
      <c r="Z96" s="7"/>
    </row>
    <row r="97" spans="1:26" ht="12.75">
      <c r="A97" s="4">
        <v>85</v>
      </c>
      <c r="B97" s="4">
        <v>133</v>
      </c>
      <c r="C97" s="4">
        <v>999</v>
      </c>
      <c r="D97" s="4">
        <v>9</v>
      </c>
      <c r="F97" s="6">
        <v>4308</v>
      </c>
      <c r="G97" s="6">
        <v>5189</v>
      </c>
      <c r="H97" s="6"/>
      <c r="I97" s="6">
        <v>5086</v>
      </c>
      <c r="J97" s="6"/>
      <c r="K97" s="6">
        <v>2220</v>
      </c>
      <c r="M97" s="4">
        <v>7614</v>
      </c>
      <c r="N97" s="4">
        <f t="shared" si="4"/>
        <v>32801112</v>
      </c>
      <c r="O97" s="4">
        <v>8048</v>
      </c>
      <c r="P97" s="4">
        <f t="shared" si="5"/>
        <v>41761072</v>
      </c>
      <c r="Q97" s="17"/>
      <c r="R97" s="17"/>
      <c r="Y97" s="7"/>
      <c r="Z97" s="7"/>
    </row>
    <row r="98" spans="1:26" ht="12.75">
      <c r="A98" s="4">
        <v>86</v>
      </c>
      <c r="B98" s="4">
        <v>134</v>
      </c>
      <c r="C98" s="4">
        <v>999</v>
      </c>
      <c r="D98" s="4">
        <v>9</v>
      </c>
      <c r="F98" s="6">
        <v>2744</v>
      </c>
      <c r="G98" s="6">
        <v>3433</v>
      </c>
      <c r="H98" s="6"/>
      <c r="I98" s="6">
        <v>2699</v>
      </c>
      <c r="J98" s="6"/>
      <c r="K98" s="6">
        <v>1438</v>
      </c>
      <c r="M98" s="4">
        <v>6690</v>
      </c>
      <c r="N98" s="4">
        <f t="shared" si="4"/>
        <v>18357360</v>
      </c>
      <c r="O98" s="4">
        <v>6884</v>
      </c>
      <c r="P98" s="4">
        <f t="shared" si="5"/>
        <v>23632772</v>
      </c>
      <c r="Q98" s="17"/>
      <c r="R98" s="17"/>
      <c r="Y98" s="7"/>
      <c r="Z98" s="7"/>
    </row>
    <row r="99" spans="1:26" ht="12.75">
      <c r="A99" s="4">
        <v>87</v>
      </c>
      <c r="B99" s="4">
        <v>135</v>
      </c>
      <c r="C99" s="4">
        <v>999</v>
      </c>
      <c r="D99" s="4">
        <v>9</v>
      </c>
      <c r="F99" s="6">
        <v>14096</v>
      </c>
      <c r="G99" s="6">
        <v>19393</v>
      </c>
      <c r="H99" s="6"/>
      <c r="I99" s="6">
        <v>18989</v>
      </c>
      <c r="J99" s="6"/>
      <c r="K99" s="6">
        <v>9560</v>
      </c>
      <c r="M99" s="4">
        <v>7902</v>
      </c>
      <c r="N99" s="4">
        <f t="shared" si="4"/>
        <v>111386592</v>
      </c>
      <c r="O99" s="4">
        <v>8193</v>
      </c>
      <c r="P99" s="4">
        <f t="shared" si="5"/>
        <v>158886849</v>
      </c>
      <c r="Q99" s="17"/>
      <c r="R99" s="17"/>
      <c r="Y99" s="7"/>
      <c r="Z99" s="7"/>
    </row>
    <row r="100" spans="1:26" ht="12.75">
      <c r="A100" s="4">
        <v>88</v>
      </c>
      <c r="B100" s="4">
        <v>140</v>
      </c>
      <c r="C100" s="4">
        <v>999</v>
      </c>
      <c r="D100" s="4">
        <v>9</v>
      </c>
      <c r="F100" s="6">
        <v>96809</v>
      </c>
      <c r="G100" s="6">
        <v>140538</v>
      </c>
      <c r="H100" s="6"/>
      <c r="I100" s="6">
        <v>130571</v>
      </c>
      <c r="J100" s="6"/>
      <c r="K100" s="6">
        <v>58076</v>
      </c>
      <c r="M100" s="4">
        <v>7522</v>
      </c>
      <c r="N100" s="4">
        <f t="shared" si="4"/>
        <v>728197298</v>
      </c>
      <c r="O100" s="4">
        <v>7713</v>
      </c>
      <c r="P100" s="4">
        <f t="shared" si="5"/>
        <v>1083969594</v>
      </c>
      <c r="Q100" s="17"/>
      <c r="R100" s="17"/>
      <c r="Y100" s="7"/>
      <c r="Z100" s="7"/>
    </row>
    <row r="101" spans="1:26" ht="12.75">
      <c r="A101" s="4">
        <v>89</v>
      </c>
      <c r="B101" s="4">
        <v>141</v>
      </c>
      <c r="C101" s="4">
        <v>999</v>
      </c>
      <c r="D101" s="4">
        <v>9</v>
      </c>
      <c r="F101" s="6">
        <v>27535</v>
      </c>
      <c r="G101" s="6">
        <v>51635</v>
      </c>
      <c r="H101" s="6"/>
      <c r="I101" s="6">
        <v>34723</v>
      </c>
      <c r="J101" s="6"/>
      <c r="K101" s="6">
        <v>15893</v>
      </c>
      <c r="M101" s="4">
        <v>5933</v>
      </c>
      <c r="N101" s="4">
        <f t="shared" si="4"/>
        <v>163365155</v>
      </c>
      <c r="O101" s="4">
        <v>5956</v>
      </c>
      <c r="P101" s="4">
        <f t="shared" si="5"/>
        <v>307538060</v>
      </c>
      <c r="Q101" s="17"/>
      <c r="R101" s="17"/>
      <c r="Y101" s="7"/>
      <c r="Z101" s="7"/>
    </row>
    <row r="102" spans="1:26" ht="12.75">
      <c r="A102" s="4">
        <v>90</v>
      </c>
      <c r="B102" s="4">
        <v>142</v>
      </c>
      <c r="C102" s="4">
        <v>999</v>
      </c>
      <c r="D102" s="4">
        <v>1</v>
      </c>
      <c r="F102" s="6">
        <v>195846</v>
      </c>
      <c r="G102" s="6">
        <v>1192605</v>
      </c>
      <c r="H102" s="6"/>
      <c r="I102" s="6">
        <v>1137472</v>
      </c>
      <c r="J102" s="6"/>
      <c r="K102" s="6">
        <v>218066</v>
      </c>
      <c r="M102" s="4">
        <v>6899</v>
      </c>
      <c r="N102" s="4">
        <f t="shared" si="4"/>
        <v>1351141554</v>
      </c>
      <c r="O102" s="4">
        <v>7088</v>
      </c>
      <c r="P102" s="4">
        <f t="shared" si="5"/>
        <v>8453184240</v>
      </c>
      <c r="Q102" s="17"/>
      <c r="R102" s="17"/>
      <c r="Y102" s="7"/>
      <c r="Z102" s="7"/>
    </row>
    <row r="103" spans="1:26" ht="12.75">
      <c r="A103" s="4">
        <v>91</v>
      </c>
      <c r="B103" s="4">
        <v>142</v>
      </c>
      <c r="C103" s="4">
        <v>999</v>
      </c>
      <c r="D103" s="4">
        <v>4</v>
      </c>
      <c r="F103" s="6">
        <v>37003</v>
      </c>
      <c r="G103" s="6">
        <v>254987</v>
      </c>
      <c r="H103" s="6"/>
      <c r="I103" s="6">
        <v>233028</v>
      </c>
      <c r="J103" s="6"/>
      <c r="K103" s="6">
        <v>20485</v>
      </c>
      <c r="M103" s="4">
        <v>6899</v>
      </c>
      <c r="N103" s="4">
        <f t="shared" si="4"/>
        <v>255283697</v>
      </c>
      <c r="O103" s="4">
        <v>7088</v>
      </c>
      <c r="P103" s="4">
        <f t="shared" si="5"/>
        <v>1807347856</v>
      </c>
      <c r="Q103" s="17">
        <f>(I102+I103)/(G102+G103)</f>
        <v>0.946744662860806</v>
      </c>
      <c r="R103" s="17">
        <f>(K102+K103)/(G102+G103)</f>
        <v>0.1647915987377659</v>
      </c>
      <c r="Y103" s="7"/>
      <c r="Z103" s="7"/>
    </row>
    <row r="104" spans="1:26" ht="12.75">
      <c r="A104" s="4">
        <v>92</v>
      </c>
      <c r="B104" s="4">
        <v>143</v>
      </c>
      <c r="C104" s="4">
        <v>999</v>
      </c>
      <c r="D104" s="4">
        <v>1</v>
      </c>
      <c r="F104" s="6">
        <v>1236</v>
      </c>
      <c r="G104" s="6">
        <v>57571</v>
      </c>
      <c r="H104" s="6"/>
      <c r="I104" s="6">
        <v>48078</v>
      </c>
      <c r="J104" s="6"/>
      <c r="K104" s="6">
        <v>9106</v>
      </c>
      <c r="M104" s="4">
        <v>5032</v>
      </c>
      <c r="N104" s="4">
        <f t="shared" si="4"/>
        <v>6219552</v>
      </c>
      <c r="O104" s="4">
        <v>5851</v>
      </c>
      <c r="P104" s="4">
        <f t="shared" si="5"/>
        <v>336847921</v>
      </c>
      <c r="Q104" s="17"/>
      <c r="R104" s="17"/>
      <c r="Y104" s="7"/>
      <c r="Z104" s="7"/>
    </row>
    <row r="105" spans="1:26" ht="12.75">
      <c r="A105" s="4">
        <v>93</v>
      </c>
      <c r="B105" s="4">
        <v>143</v>
      </c>
      <c r="C105" s="4">
        <v>999</v>
      </c>
      <c r="D105" s="4">
        <v>4</v>
      </c>
      <c r="F105" s="6">
        <v>1104</v>
      </c>
      <c r="G105" s="6">
        <v>70653</v>
      </c>
      <c r="H105" s="6"/>
      <c r="I105" s="6">
        <v>45510</v>
      </c>
      <c r="J105" s="6"/>
      <c r="K105" s="6">
        <v>1799</v>
      </c>
      <c r="M105" s="4">
        <v>5032</v>
      </c>
      <c r="N105" s="4">
        <f t="shared" si="4"/>
        <v>5555328</v>
      </c>
      <c r="O105" s="4">
        <v>5851</v>
      </c>
      <c r="P105" s="4">
        <f t="shared" si="5"/>
        <v>413390703</v>
      </c>
      <c r="Q105" s="17">
        <f>(I104+I105)/(G104+G105)</f>
        <v>0.7298789618168205</v>
      </c>
      <c r="R105" s="17">
        <f>(K104+K105)/(G104+G105)</f>
        <v>0.08504648115797354</v>
      </c>
      <c r="Y105" s="7"/>
      <c r="Z105" s="7"/>
    </row>
    <row r="106" spans="1:26" ht="12.75">
      <c r="A106" s="4">
        <v>94</v>
      </c>
      <c r="B106" s="4">
        <v>144</v>
      </c>
      <c r="C106" s="4">
        <v>999</v>
      </c>
      <c r="D106" s="4">
        <v>1</v>
      </c>
      <c r="F106" s="6">
        <v>435605</v>
      </c>
      <c r="G106" s="6">
        <v>843915</v>
      </c>
      <c r="H106" s="6"/>
      <c r="I106" s="6">
        <v>819917</v>
      </c>
      <c r="J106" s="6"/>
      <c r="K106" s="6">
        <v>263169</v>
      </c>
      <c r="M106" s="4">
        <v>7302</v>
      </c>
      <c r="N106" s="4">
        <f t="shared" si="4"/>
        <v>3180787710</v>
      </c>
      <c r="O106" s="4">
        <v>7514</v>
      </c>
      <c r="P106" s="4">
        <f t="shared" si="5"/>
        <v>6341177310</v>
      </c>
      <c r="Q106" s="17"/>
      <c r="R106" s="17"/>
      <c r="Y106" s="7"/>
      <c r="Z106" s="7"/>
    </row>
    <row r="107" spans="1:26" ht="12.75">
      <c r="A107" s="4">
        <v>95</v>
      </c>
      <c r="B107" s="4">
        <v>144</v>
      </c>
      <c r="C107" s="4">
        <v>999</v>
      </c>
      <c r="D107" s="4">
        <v>4</v>
      </c>
      <c r="F107" s="6">
        <v>75163</v>
      </c>
      <c r="G107" s="6">
        <v>159675</v>
      </c>
      <c r="H107" s="6"/>
      <c r="I107" s="6">
        <v>152058</v>
      </c>
      <c r="J107" s="6"/>
      <c r="K107" s="6">
        <v>28143</v>
      </c>
      <c r="M107" s="4">
        <v>7302</v>
      </c>
      <c r="N107" s="4">
        <f t="shared" si="4"/>
        <v>548840226</v>
      </c>
      <c r="O107" s="4">
        <v>7514</v>
      </c>
      <c r="P107" s="4">
        <f t="shared" si="5"/>
        <v>1199797950</v>
      </c>
      <c r="Q107" s="17">
        <f>(I106+I107)/(G106+G107)</f>
        <v>0.9684980918502576</v>
      </c>
      <c r="R107" s="17">
        <f>(K106+K107)/(G106+G107)</f>
        <v>0.29026993094789705</v>
      </c>
      <c r="Y107" s="7"/>
      <c r="Z107" s="7"/>
    </row>
    <row r="108" spans="1:26" ht="12.75">
      <c r="A108" s="4">
        <v>96</v>
      </c>
      <c r="B108" s="4">
        <v>145</v>
      </c>
      <c r="C108" s="4">
        <v>999</v>
      </c>
      <c r="D108" s="4">
        <v>9</v>
      </c>
      <c r="F108" s="6">
        <v>45751</v>
      </c>
      <c r="G108" s="6">
        <v>154742</v>
      </c>
      <c r="H108" s="6"/>
      <c r="I108" s="6">
        <v>94124</v>
      </c>
      <c r="J108" s="6"/>
      <c r="K108" s="6">
        <v>20012</v>
      </c>
      <c r="M108" s="4">
        <v>4892</v>
      </c>
      <c r="N108" s="4">
        <f t="shared" si="4"/>
        <v>223813892</v>
      </c>
      <c r="O108" s="4">
        <v>5164</v>
      </c>
      <c r="P108" s="4">
        <f t="shared" si="5"/>
        <v>799087688</v>
      </c>
      <c r="Q108" s="17"/>
      <c r="R108" s="17"/>
      <c r="Y108" s="7"/>
      <c r="Z108" s="7"/>
    </row>
    <row r="109" spans="1:26" ht="12.75">
      <c r="A109" s="4">
        <v>97</v>
      </c>
      <c r="B109" s="4">
        <v>150</v>
      </c>
      <c r="C109" s="4">
        <v>999</v>
      </c>
      <c r="D109" s="4">
        <v>9</v>
      </c>
      <c r="F109" s="6">
        <v>22493</v>
      </c>
      <c r="G109" s="6">
        <v>33453</v>
      </c>
      <c r="H109" s="6"/>
      <c r="I109" s="6">
        <v>12891</v>
      </c>
      <c r="J109" s="6"/>
      <c r="K109" s="6">
        <v>5188</v>
      </c>
      <c r="M109" s="4">
        <v>3765</v>
      </c>
      <c r="N109" s="4">
        <f aca="true" t="shared" si="6" ref="N109:N138">M109*F109</f>
        <v>84686145</v>
      </c>
      <c r="O109" s="4">
        <v>3910</v>
      </c>
      <c r="P109" s="4">
        <f aca="true" t="shared" si="7" ref="P109:P138">O109*G109</f>
        <v>130801230</v>
      </c>
      <c r="Q109" s="17"/>
      <c r="R109" s="17"/>
      <c r="Y109" s="7"/>
      <c r="Z109" s="7"/>
    </row>
    <row r="110" spans="1:26" ht="12.75">
      <c r="A110" s="4">
        <v>98</v>
      </c>
      <c r="B110" s="4">
        <v>151</v>
      </c>
      <c r="C110" s="4">
        <v>999</v>
      </c>
      <c r="D110" s="4">
        <v>9</v>
      </c>
      <c r="F110" s="6">
        <v>51553</v>
      </c>
      <c r="G110" s="6">
        <v>60435</v>
      </c>
      <c r="H110" s="6"/>
      <c r="I110" s="6">
        <v>30415</v>
      </c>
      <c r="J110" s="6"/>
      <c r="K110" s="6">
        <v>15710</v>
      </c>
      <c r="M110" s="4">
        <v>4571</v>
      </c>
      <c r="N110" s="4">
        <f t="shared" si="6"/>
        <v>235648763</v>
      </c>
      <c r="O110" s="4">
        <v>4848</v>
      </c>
      <c r="P110" s="4">
        <f t="shared" si="7"/>
        <v>292988880</v>
      </c>
      <c r="Q110" s="17"/>
      <c r="R110" s="17"/>
      <c r="Y110" s="7"/>
      <c r="Z110" s="7"/>
    </row>
    <row r="111" spans="1:26" ht="12.75">
      <c r="A111" s="4">
        <v>99</v>
      </c>
      <c r="B111" s="4">
        <v>152</v>
      </c>
      <c r="C111" s="4">
        <v>999</v>
      </c>
      <c r="D111" s="4">
        <v>9</v>
      </c>
      <c r="F111" s="6">
        <v>276182</v>
      </c>
      <c r="G111" s="6">
        <v>300610</v>
      </c>
      <c r="H111" s="6"/>
      <c r="I111" s="6">
        <v>141227</v>
      </c>
      <c r="J111" s="6"/>
      <c r="K111" s="6">
        <v>103749</v>
      </c>
      <c r="M111" s="4">
        <v>4626</v>
      </c>
      <c r="N111" s="4">
        <f t="shared" si="6"/>
        <v>1277617932</v>
      </c>
      <c r="O111" s="4">
        <v>4848</v>
      </c>
      <c r="P111" s="4">
        <f t="shared" si="7"/>
        <v>1457357280</v>
      </c>
      <c r="Q111" s="17"/>
      <c r="R111" s="17"/>
      <c r="Y111" s="7"/>
      <c r="Z111" s="7"/>
    </row>
    <row r="112" spans="1:26" ht="12.75">
      <c r="A112" s="4">
        <v>100</v>
      </c>
      <c r="B112" s="4">
        <v>153</v>
      </c>
      <c r="C112" s="4">
        <v>999</v>
      </c>
      <c r="D112" s="4">
        <v>9</v>
      </c>
      <c r="F112" s="6">
        <v>154746</v>
      </c>
      <c r="G112" s="6">
        <v>164425</v>
      </c>
      <c r="H112" s="6"/>
      <c r="I112" s="6">
        <v>64661</v>
      </c>
      <c r="J112" s="6"/>
      <c r="K112" s="6">
        <v>69224</v>
      </c>
      <c r="M112" s="4">
        <v>4501</v>
      </c>
      <c r="N112" s="4">
        <f t="shared" si="6"/>
        <v>696511746</v>
      </c>
      <c r="O112" s="4">
        <v>4573</v>
      </c>
      <c r="P112" s="4">
        <f t="shared" si="7"/>
        <v>751915525</v>
      </c>
      <c r="Q112" s="17"/>
      <c r="R112" s="17"/>
      <c r="Y112" s="7"/>
      <c r="Z112" s="7"/>
    </row>
    <row r="113" spans="1:26" ht="12.75">
      <c r="A113" s="4">
        <v>101</v>
      </c>
      <c r="B113" s="4">
        <v>154</v>
      </c>
      <c r="C113" s="4">
        <v>999</v>
      </c>
      <c r="D113" s="4">
        <v>9</v>
      </c>
      <c r="F113" s="6">
        <v>19193</v>
      </c>
      <c r="G113" s="6">
        <v>22005</v>
      </c>
      <c r="H113" s="6"/>
      <c r="I113" s="6">
        <v>8234</v>
      </c>
      <c r="J113" s="6"/>
      <c r="K113" s="6">
        <v>8469</v>
      </c>
      <c r="M113" s="4">
        <v>4346</v>
      </c>
      <c r="N113" s="4">
        <f t="shared" si="6"/>
        <v>83412778</v>
      </c>
      <c r="O113" s="4">
        <v>4377</v>
      </c>
      <c r="P113" s="4">
        <f t="shared" si="7"/>
        <v>96315885</v>
      </c>
      <c r="Q113" s="17"/>
      <c r="R113" s="17"/>
      <c r="Y113" s="7"/>
      <c r="Z113" s="7"/>
    </row>
    <row r="114" spans="1:26" ht="12.75">
      <c r="A114" s="4">
        <v>102</v>
      </c>
      <c r="B114" s="4">
        <v>155</v>
      </c>
      <c r="C114" s="4">
        <v>999</v>
      </c>
      <c r="D114" s="4">
        <v>9</v>
      </c>
      <c r="F114" s="6">
        <v>13461</v>
      </c>
      <c r="G114" s="6">
        <v>13898</v>
      </c>
      <c r="H114" s="6"/>
      <c r="I114" s="6">
        <v>5607</v>
      </c>
      <c r="J114" s="6"/>
      <c r="K114" s="6">
        <v>7751</v>
      </c>
      <c r="M114" s="4">
        <v>4995</v>
      </c>
      <c r="N114" s="4">
        <f t="shared" si="6"/>
        <v>67237695</v>
      </c>
      <c r="O114" s="4">
        <v>4950</v>
      </c>
      <c r="P114" s="4">
        <f t="shared" si="7"/>
        <v>68795100</v>
      </c>
      <c r="Q114" s="17"/>
      <c r="R114" s="17"/>
      <c r="Y114" s="7"/>
      <c r="Z114" s="7"/>
    </row>
    <row r="115" spans="1:26" ht="12.75">
      <c r="A115" s="4">
        <v>103</v>
      </c>
      <c r="B115" s="4">
        <v>156</v>
      </c>
      <c r="C115" s="4">
        <v>999</v>
      </c>
      <c r="D115" s="4">
        <v>9</v>
      </c>
      <c r="F115" s="6">
        <v>702</v>
      </c>
      <c r="G115" s="6">
        <v>738</v>
      </c>
      <c r="H115" s="6"/>
      <c r="I115" s="6">
        <v>414</v>
      </c>
      <c r="J115" s="6"/>
      <c r="K115" s="6">
        <v>367</v>
      </c>
      <c r="M115" s="4">
        <v>5479</v>
      </c>
      <c r="N115" s="4">
        <f t="shared" si="6"/>
        <v>3846258</v>
      </c>
      <c r="O115" s="4">
        <v>5739</v>
      </c>
      <c r="P115" s="4">
        <f t="shared" si="7"/>
        <v>4235382</v>
      </c>
      <c r="Q115" s="17"/>
      <c r="R115" s="17"/>
      <c r="Y115" s="7"/>
      <c r="Z115" s="7"/>
    </row>
    <row r="116" spans="1:26" ht="12.75">
      <c r="A116" s="4">
        <v>104</v>
      </c>
      <c r="B116" s="4">
        <v>161</v>
      </c>
      <c r="C116" s="4">
        <v>999</v>
      </c>
      <c r="D116" s="4">
        <v>9</v>
      </c>
      <c r="F116" s="6">
        <v>58714</v>
      </c>
      <c r="G116" s="6">
        <v>60784</v>
      </c>
      <c r="H116" s="6"/>
      <c r="I116" s="6">
        <v>21294</v>
      </c>
      <c r="J116" s="6"/>
      <c r="K116" s="6">
        <v>15707</v>
      </c>
      <c r="M116" s="4">
        <v>3654</v>
      </c>
      <c r="N116" s="4">
        <f t="shared" si="6"/>
        <v>214540956</v>
      </c>
      <c r="O116" s="4">
        <v>3943</v>
      </c>
      <c r="P116" s="4">
        <f t="shared" si="7"/>
        <v>239671312</v>
      </c>
      <c r="Q116" s="17"/>
      <c r="R116" s="17"/>
      <c r="Y116" s="7"/>
      <c r="Z116" s="7"/>
    </row>
    <row r="117" spans="1:26" ht="12.75">
      <c r="A117" s="4">
        <v>105</v>
      </c>
      <c r="B117" s="4">
        <v>162</v>
      </c>
      <c r="C117" s="4">
        <v>999</v>
      </c>
      <c r="D117" s="4">
        <v>9</v>
      </c>
      <c r="F117" s="6">
        <v>153094</v>
      </c>
      <c r="G117" s="6">
        <v>186675</v>
      </c>
      <c r="H117" s="6"/>
      <c r="I117" s="6">
        <v>82719</v>
      </c>
      <c r="J117" s="6"/>
      <c r="K117" s="6">
        <v>51589</v>
      </c>
      <c r="M117" s="4">
        <v>4347</v>
      </c>
      <c r="N117" s="4">
        <f t="shared" si="6"/>
        <v>665499618</v>
      </c>
      <c r="O117" s="4">
        <v>4532</v>
      </c>
      <c r="P117" s="4">
        <f t="shared" si="7"/>
        <v>846011100</v>
      </c>
      <c r="Q117" s="17"/>
      <c r="R117" s="17"/>
      <c r="Y117" s="7"/>
      <c r="Z117" s="7"/>
    </row>
    <row r="118" spans="1:26" ht="12.75">
      <c r="A118" s="4">
        <v>106</v>
      </c>
      <c r="B118" s="4">
        <v>163</v>
      </c>
      <c r="C118" s="4">
        <v>999</v>
      </c>
      <c r="D118" s="4">
        <v>9</v>
      </c>
      <c r="F118" s="6">
        <v>53312</v>
      </c>
      <c r="G118" s="6">
        <v>53842</v>
      </c>
      <c r="H118" s="6"/>
      <c r="I118" s="6">
        <v>34756</v>
      </c>
      <c r="J118" s="6"/>
      <c r="K118" s="6">
        <v>41375</v>
      </c>
      <c r="M118" s="4">
        <v>6866</v>
      </c>
      <c r="N118" s="4">
        <f t="shared" si="6"/>
        <v>366040192</v>
      </c>
      <c r="O118" s="4">
        <v>6865</v>
      </c>
      <c r="P118" s="4">
        <f t="shared" si="7"/>
        <v>369625330</v>
      </c>
      <c r="Q118" s="17"/>
      <c r="R118" s="17"/>
      <c r="Y118" s="7"/>
      <c r="Z118" s="7"/>
    </row>
    <row r="119" spans="1:26" ht="12.75">
      <c r="A119" s="4">
        <v>107</v>
      </c>
      <c r="B119" s="4">
        <v>164</v>
      </c>
      <c r="C119" s="4">
        <v>999</v>
      </c>
      <c r="D119" s="4">
        <v>9</v>
      </c>
      <c r="F119" s="6">
        <v>24429</v>
      </c>
      <c r="G119" s="6">
        <v>25655</v>
      </c>
      <c r="H119" s="6"/>
      <c r="I119" s="6">
        <v>8925</v>
      </c>
      <c r="J119" s="6"/>
      <c r="K119" s="6">
        <v>18604</v>
      </c>
      <c r="M119" s="4">
        <v>5262</v>
      </c>
      <c r="N119" s="4">
        <f t="shared" si="6"/>
        <v>128545398</v>
      </c>
      <c r="O119" s="4">
        <v>5011</v>
      </c>
      <c r="P119" s="4">
        <f t="shared" si="7"/>
        <v>128557205</v>
      </c>
      <c r="Q119" s="17"/>
      <c r="R119" s="17"/>
      <c r="Y119" s="7"/>
      <c r="Z119" s="7"/>
    </row>
    <row r="120" spans="1:26" ht="12.75">
      <c r="A120" s="4">
        <v>108</v>
      </c>
      <c r="B120" s="4">
        <v>165</v>
      </c>
      <c r="C120" s="4">
        <v>999</v>
      </c>
      <c r="D120" s="4">
        <v>9</v>
      </c>
      <c r="F120" s="6">
        <v>4798</v>
      </c>
      <c r="G120" s="6">
        <v>4998</v>
      </c>
      <c r="H120" s="6"/>
      <c r="I120" s="6">
        <v>3176</v>
      </c>
      <c r="J120" s="6"/>
      <c r="K120" s="6">
        <v>1443</v>
      </c>
      <c r="M120" s="4">
        <v>5212</v>
      </c>
      <c r="N120" s="4">
        <f t="shared" si="6"/>
        <v>25007176</v>
      </c>
      <c r="O120" s="4">
        <v>5694</v>
      </c>
      <c r="P120" s="4">
        <f t="shared" si="7"/>
        <v>28458612</v>
      </c>
      <c r="Q120" s="17"/>
      <c r="R120" s="17"/>
      <c r="Y120" s="7"/>
      <c r="Z120" s="7"/>
    </row>
    <row r="121" spans="1:26" ht="12.75">
      <c r="A121" s="4">
        <v>109</v>
      </c>
      <c r="B121" s="4">
        <v>170</v>
      </c>
      <c r="C121" s="4">
        <v>999</v>
      </c>
      <c r="D121" s="4">
        <v>9</v>
      </c>
      <c r="F121" s="6">
        <v>6708</v>
      </c>
      <c r="G121" s="6">
        <v>6832</v>
      </c>
      <c r="H121" s="6"/>
      <c r="I121" s="6">
        <v>3661</v>
      </c>
      <c r="J121" s="6"/>
      <c r="K121" s="6">
        <v>5031</v>
      </c>
      <c r="M121" s="4">
        <v>6208</v>
      </c>
      <c r="N121" s="4">
        <f t="shared" si="6"/>
        <v>41643264</v>
      </c>
      <c r="O121" s="4">
        <v>6145</v>
      </c>
      <c r="P121" s="4">
        <f t="shared" si="7"/>
        <v>41982640</v>
      </c>
      <c r="Q121" s="17"/>
      <c r="R121" s="17"/>
      <c r="Y121" s="7"/>
      <c r="Z121" s="7"/>
    </row>
    <row r="122" spans="1:26" ht="12.75">
      <c r="A122" s="4">
        <v>110</v>
      </c>
      <c r="B122" s="4">
        <v>171</v>
      </c>
      <c r="C122" s="4">
        <v>999</v>
      </c>
      <c r="D122" s="4">
        <v>9</v>
      </c>
      <c r="F122" s="6">
        <v>21185</v>
      </c>
      <c r="G122" s="6">
        <v>28858</v>
      </c>
      <c r="H122" s="6"/>
      <c r="I122" s="6">
        <v>7381</v>
      </c>
      <c r="J122" s="6"/>
      <c r="K122" s="6">
        <v>6094</v>
      </c>
      <c r="M122" s="4">
        <v>3422</v>
      </c>
      <c r="N122" s="4">
        <f t="shared" si="6"/>
        <v>72495070</v>
      </c>
      <c r="O122" s="4">
        <v>3277</v>
      </c>
      <c r="P122" s="4">
        <f t="shared" si="7"/>
        <v>94567666</v>
      </c>
      <c r="Q122" s="17"/>
      <c r="R122" s="17"/>
      <c r="Y122" s="7"/>
      <c r="Z122" s="7"/>
    </row>
    <row r="123" spans="1:26" ht="12.75">
      <c r="A123" s="4">
        <v>111</v>
      </c>
      <c r="B123" s="4">
        <v>172</v>
      </c>
      <c r="C123" s="4">
        <v>999</v>
      </c>
      <c r="D123" s="4">
        <v>9</v>
      </c>
      <c r="F123" s="6">
        <v>2507</v>
      </c>
      <c r="G123" s="6">
        <v>3045</v>
      </c>
      <c r="H123" s="6"/>
      <c r="I123" s="6">
        <v>1743</v>
      </c>
      <c r="J123" s="6"/>
      <c r="K123" s="6">
        <v>1585</v>
      </c>
      <c r="M123" s="4">
        <v>5776</v>
      </c>
      <c r="N123" s="4">
        <f t="shared" si="6"/>
        <v>14480432</v>
      </c>
      <c r="O123" s="4">
        <v>5860</v>
      </c>
      <c r="P123" s="4">
        <f t="shared" si="7"/>
        <v>17843700</v>
      </c>
      <c r="Q123" s="17"/>
      <c r="R123" s="17"/>
      <c r="Y123" s="7"/>
      <c r="Z123" s="7"/>
    </row>
    <row r="124" spans="1:26" ht="12.75">
      <c r="A124" s="4">
        <v>112</v>
      </c>
      <c r="B124" s="4">
        <v>173</v>
      </c>
      <c r="C124" s="4">
        <v>999</v>
      </c>
      <c r="D124" s="4">
        <v>9</v>
      </c>
      <c r="F124" s="6">
        <v>30648</v>
      </c>
      <c r="G124" s="6">
        <v>38141</v>
      </c>
      <c r="H124" s="6"/>
      <c r="I124" s="6">
        <v>14710</v>
      </c>
      <c r="J124" s="6"/>
      <c r="K124" s="6">
        <v>11933</v>
      </c>
      <c r="M124" s="4">
        <v>4104</v>
      </c>
      <c r="N124" s="4">
        <f t="shared" si="6"/>
        <v>125779392</v>
      </c>
      <c r="O124" s="4">
        <v>4278</v>
      </c>
      <c r="P124" s="4">
        <f t="shared" si="7"/>
        <v>163167198</v>
      </c>
      <c r="Q124" s="17"/>
      <c r="R124" s="17"/>
      <c r="Y124" s="7"/>
      <c r="Z124" s="7"/>
    </row>
    <row r="125" spans="1:26" ht="12.75">
      <c r="A125" s="4">
        <v>113</v>
      </c>
      <c r="B125" s="4">
        <v>174</v>
      </c>
      <c r="C125" s="4">
        <v>999</v>
      </c>
      <c r="D125" s="4">
        <v>9</v>
      </c>
      <c r="F125" s="6">
        <v>59827</v>
      </c>
      <c r="G125" s="6">
        <v>108211</v>
      </c>
      <c r="H125" s="6"/>
      <c r="I125" s="6">
        <v>99852</v>
      </c>
      <c r="J125" s="6"/>
      <c r="K125" s="6">
        <v>49620</v>
      </c>
      <c r="M125" s="4">
        <v>7557</v>
      </c>
      <c r="N125" s="4">
        <f t="shared" si="6"/>
        <v>452112639</v>
      </c>
      <c r="O125" s="4">
        <v>7781</v>
      </c>
      <c r="P125" s="4">
        <f t="shared" si="7"/>
        <v>841989791</v>
      </c>
      <c r="Q125" s="17"/>
      <c r="R125" s="17"/>
      <c r="Y125" s="7"/>
      <c r="Z125" s="7"/>
    </row>
    <row r="126" spans="1:26" ht="12.75">
      <c r="A126" s="4">
        <v>114</v>
      </c>
      <c r="B126" s="4">
        <v>175</v>
      </c>
      <c r="C126" s="4">
        <v>999</v>
      </c>
      <c r="D126" s="4">
        <v>9</v>
      </c>
      <c r="F126" s="6">
        <v>8213</v>
      </c>
      <c r="G126" s="6">
        <v>14140</v>
      </c>
      <c r="H126" s="6"/>
      <c r="I126" s="6">
        <v>8910</v>
      </c>
      <c r="J126" s="6"/>
      <c r="K126" s="6">
        <v>4280</v>
      </c>
      <c r="M126" s="4">
        <v>5562</v>
      </c>
      <c r="N126" s="4">
        <f t="shared" si="6"/>
        <v>45680706</v>
      </c>
      <c r="O126" s="4">
        <v>5695</v>
      </c>
      <c r="P126" s="4">
        <f t="shared" si="7"/>
        <v>80527300</v>
      </c>
      <c r="Q126" s="17"/>
      <c r="R126" s="17"/>
      <c r="Y126" s="7"/>
      <c r="Z126" s="7"/>
    </row>
    <row r="127" spans="1:26" ht="12.75">
      <c r="A127" s="4">
        <v>115</v>
      </c>
      <c r="B127" s="4">
        <v>180</v>
      </c>
      <c r="C127" s="4">
        <v>999</v>
      </c>
      <c r="D127" s="4">
        <v>9</v>
      </c>
      <c r="F127" s="6">
        <v>37998</v>
      </c>
      <c r="G127" s="6">
        <v>52985</v>
      </c>
      <c r="H127" s="6"/>
      <c r="I127" s="6">
        <v>24520</v>
      </c>
      <c r="J127" s="6"/>
      <c r="K127" s="6">
        <v>11628</v>
      </c>
      <c r="M127" s="4">
        <v>4306</v>
      </c>
      <c r="N127" s="4">
        <f t="shared" si="6"/>
        <v>163619388</v>
      </c>
      <c r="O127" s="4">
        <v>4516</v>
      </c>
      <c r="P127" s="4">
        <f t="shared" si="7"/>
        <v>239280260</v>
      </c>
      <c r="Q127" s="17"/>
      <c r="R127" s="17"/>
      <c r="Y127" s="7"/>
      <c r="Z127" s="7"/>
    </row>
    <row r="128" spans="1:26" ht="12.75">
      <c r="A128" s="4">
        <v>116</v>
      </c>
      <c r="B128" s="4">
        <v>181</v>
      </c>
      <c r="C128" s="4">
        <v>999</v>
      </c>
      <c r="D128" s="4">
        <v>9</v>
      </c>
      <c r="F128" s="6">
        <v>18069</v>
      </c>
      <c r="G128" s="6">
        <v>26004</v>
      </c>
      <c r="H128" s="6"/>
      <c r="I128" s="6">
        <v>20878</v>
      </c>
      <c r="J128" s="6"/>
      <c r="K128" s="6">
        <v>12699</v>
      </c>
      <c r="M128" s="4">
        <v>7034</v>
      </c>
      <c r="N128" s="4">
        <f t="shared" si="6"/>
        <v>127097346</v>
      </c>
      <c r="O128" s="4">
        <v>7143</v>
      </c>
      <c r="P128" s="4">
        <f t="shared" si="7"/>
        <v>185746572</v>
      </c>
      <c r="Q128" s="17"/>
      <c r="R128" s="17"/>
      <c r="Y128" s="7"/>
      <c r="Z128" s="7"/>
    </row>
    <row r="129" spans="1:26" ht="12.75">
      <c r="A129" s="4">
        <v>117</v>
      </c>
      <c r="B129" s="4">
        <v>182</v>
      </c>
      <c r="C129" s="4">
        <v>999</v>
      </c>
      <c r="D129" s="4">
        <v>9</v>
      </c>
      <c r="F129" s="6">
        <v>1271</v>
      </c>
      <c r="G129" s="6">
        <v>6924</v>
      </c>
      <c r="H129" s="6"/>
      <c r="I129" s="6">
        <v>1732</v>
      </c>
      <c r="J129" s="6"/>
      <c r="K129" s="6">
        <v>684</v>
      </c>
      <c r="M129" s="4">
        <v>4120</v>
      </c>
      <c r="N129" s="4">
        <f t="shared" si="6"/>
        <v>5236520</v>
      </c>
      <c r="O129" s="4">
        <v>2982</v>
      </c>
      <c r="P129" s="4">
        <f t="shared" si="7"/>
        <v>20647368</v>
      </c>
      <c r="Q129" s="17"/>
      <c r="R129" s="17"/>
      <c r="Y129" s="7"/>
      <c r="Z129" s="7"/>
    </row>
    <row r="130" spans="1:26" ht="12.75">
      <c r="A130" s="4">
        <v>118</v>
      </c>
      <c r="B130" s="4">
        <v>183</v>
      </c>
      <c r="C130" s="4">
        <v>999</v>
      </c>
      <c r="D130" s="4">
        <v>9</v>
      </c>
      <c r="F130" s="6">
        <v>85243</v>
      </c>
      <c r="G130" s="6">
        <v>112325</v>
      </c>
      <c r="H130" s="6"/>
      <c r="I130" s="6">
        <v>67785</v>
      </c>
      <c r="J130" s="6"/>
      <c r="K130" s="6">
        <v>58694</v>
      </c>
      <c r="M130" s="4">
        <v>6231</v>
      </c>
      <c r="N130" s="4">
        <f t="shared" si="6"/>
        <v>531149133</v>
      </c>
      <c r="O130" s="4">
        <v>6047</v>
      </c>
      <c r="P130" s="4">
        <f t="shared" si="7"/>
        <v>679229275</v>
      </c>
      <c r="Q130" s="17"/>
      <c r="R130" s="17"/>
      <c r="Y130" s="7"/>
      <c r="Z130" s="7"/>
    </row>
    <row r="131" spans="1:26" ht="12.75">
      <c r="A131" s="4">
        <v>119</v>
      </c>
      <c r="B131" s="4">
        <v>184</v>
      </c>
      <c r="C131" s="4">
        <v>999</v>
      </c>
      <c r="D131" s="4">
        <v>9</v>
      </c>
      <c r="F131" s="6">
        <v>91501</v>
      </c>
      <c r="G131" s="6">
        <v>152984</v>
      </c>
      <c r="H131" s="6"/>
      <c r="I131" s="6">
        <v>117115</v>
      </c>
      <c r="J131" s="6"/>
      <c r="K131" s="6">
        <v>62368</v>
      </c>
      <c r="M131" s="4">
        <v>6951</v>
      </c>
      <c r="N131" s="4">
        <f t="shared" si="6"/>
        <v>636023451</v>
      </c>
      <c r="O131" s="4">
        <v>6736</v>
      </c>
      <c r="P131" s="4">
        <f t="shared" si="7"/>
        <v>1030500224</v>
      </c>
      <c r="Q131" s="17"/>
      <c r="R131" s="17"/>
      <c r="Y131" s="7"/>
      <c r="Z131" s="7"/>
    </row>
    <row r="132" spans="1:26" ht="12.75">
      <c r="A132" s="4">
        <v>120</v>
      </c>
      <c r="B132" s="4">
        <v>185</v>
      </c>
      <c r="C132" s="4">
        <v>999</v>
      </c>
      <c r="D132" s="4">
        <v>9</v>
      </c>
      <c r="F132" s="6">
        <v>63677</v>
      </c>
      <c r="G132" s="6">
        <v>96537</v>
      </c>
      <c r="H132" s="6"/>
      <c r="I132" s="6">
        <v>47991</v>
      </c>
      <c r="J132" s="6"/>
      <c r="K132" s="6">
        <v>15004</v>
      </c>
      <c r="M132" s="4">
        <v>4070</v>
      </c>
      <c r="N132" s="4">
        <f t="shared" si="6"/>
        <v>259165390</v>
      </c>
      <c r="O132" s="4">
        <v>4569</v>
      </c>
      <c r="P132" s="4">
        <f t="shared" si="7"/>
        <v>441077553</v>
      </c>
      <c r="Q132" s="17"/>
      <c r="R132" s="17"/>
      <c r="Y132" s="7"/>
      <c r="Z132" s="7"/>
    </row>
    <row r="133" spans="1:26" ht="12.75">
      <c r="A133" s="4">
        <v>121</v>
      </c>
      <c r="B133" s="4">
        <v>190</v>
      </c>
      <c r="C133" s="4">
        <v>999</v>
      </c>
      <c r="D133" s="4">
        <v>9</v>
      </c>
      <c r="F133" s="6">
        <v>67917</v>
      </c>
      <c r="G133" s="6">
        <v>107476</v>
      </c>
      <c r="H133" s="6"/>
      <c r="I133" s="6">
        <v>62027</v>
      </c>
      <c r="J133" s="6"/>
      <c r="K133" s="6">
        <v>36489</v>
      </c>
      <c r="M133" s="4">
        <v>5458</v>
      </c>
      <c r="N133" s="4">
        <f t="shared" si="6"/>
        <v>370690986</v>
      </c>
      <c r="O133" s="4">
        <v>5468</v>
      </c>
      <c r="P133" s="4">
        <f t="shared" si="7"/>
        <v>587678768</v>
      </c>
      <c r="Q133" s="17"/>
      <c r="R133" s="17"/>
      <c r="Y133" s="7"/>
      <c r="Z133" s="7"/>
    </row>
    <row r="134" spans="1:26" ht="12.75">
      <c r="A134" s="4">
        <v>122</v>
      </c>
      <c r="B134" s="4">
        <v>191</v>
      </c>
      <c r="C134" s="4">
        <v>999</v>
      </c>
      <c r="D134" s="4">
        <v>9</v>
      </c>
      <c r="F134" s="6">
        <v>56526</v>
      </c>
      <c r="G134" s="6">
        <v>65960</v>
      </c>
      <c r="H134" s="6"/>
      <c r="I134" s="6">
        <v>24512</v>
      </c>
      <c r="J134" s="6"/>
      <c r="K134" s="6">
        <v>22736</v>
      </c>
      <c r="M134" s="4">
        <v>4254</v>
      </c>
      <c r="N134" s="4">
        <f t="shared" si="6"/>
        <v>240461604</v>
      </c>
      <c r="O134" s="4">
        <v>4269</v>
      </c>
      <c r="P134" s="4">
        <f t="shared" si="7"/>
        <v>281583240</v>
      </c>
      <c r="Q134" s="17"/>
      <c r="R134" s="17"/>
      <c r="Y134" s="7"/>
      <c r="Z134" s="7"/>
    </row>
    <row r="135" spans="1:26" ht="12.75">
      <c r="A135" s="4">
        <v>123</v>
      </c>
      <c r="B135" s="4">
        <v>192</v>
      </c>
      <c r="C135" s="4">
        <v>999</v>
      </c>
      <c r="D135" s="4">
        <v>9</v>
      </c>
      <c r="F135" s="6">
        <v>55698</v>
      </c>
      <c r="G135" s="6">
        <v>75852</v>
      </c>
      <c r="H135" s="6"/>
      <c r="I135" s="6">
        <v>54506</v>
      </c>
      <c r="J135" s="6"/>
      <c r="K135" s="6">
        <v>40207</v>
      </c>
      <c r="M135" s="4">
        <v>6909</v>
      </c>
      <c r="N135" s="4">
        <f t="shared" si="6"/>
        <v>384817482</v>
      </c>
      <c r="O135" s="4">
        <v>6743</v>
      </c>
      <c r="P135" s="4">
        <f t="shared" si="7"/>
        <v>511470036</v>
      </c>
      <c r="Q135" s="17"/>
      <c r="R135" s="17"/>
      <c r="Y135" s="7"/>
      <c r="Z135" s="7"/>
    </row>
    <row r="136" spans="1:26" ht="12.75">
      <c r="A136" s="4">
        <v>124</v>
      </c>
      <c r="B136" s="4">
        <v>193</v>
      </c>
      <c r="C136" s="4">
        <v>999</v>
      </c>
      <c r="D136" s="4">
        <v>9</v>
      </c>
      <c r="F136" s="6">
        <v>20873</v>
      </c>
      <c r="G136" s="6">
        <v>22296</v>
      </c>
      <c r="H136" s="6"/>
      <c r="I136" s="6">
        <v>13627</v>
      </c>
      <c r="J136" s="6"/>
      <c r="K136" s="6">
        <v>6298</v>
      </c>
      <c r="M136" s="4">
        <v>5091</v>
      </c>
      <c r="N136" s="4">
        <f t="shared" si="6"/>
        <v>106264443</v>
      </c>
      <c r="O136" s="4">
        <v>5536</v>
      </c>
      <c r="P136" s="4">
        <f t="shared" si="7"/>
        <v>123430656</v>
      </c>
      <c r="Q136" s="17"/>
      <c r="R136" s="17"/>
      <c r="Y136" s="7"/>
      <c r="Z136" s="7"/>
    </row>
    <row r="137" spans="1:26" ht="12.75">
      <c r="A137" s="4">
        <v>125</v>
      </c>
      <c r="B137" s="4">
        <v>194</v>
      </c>
      <c r="C137" s="4">
        <v>999</v>
      </c>
      <c r="D137" s="4">
        <v>9</v>
      </c>
      <c r="F137" s="6">
        <v>47137</v>
      </c>
      <c r="G137" s="6">
        <v>64091</v>
      </c>
      <c r="H137" s="6"/>
      <c r="I137" s="6">
        <v>37054</v>
      </c>
      <c r="J137" s="6"/>
      <c r="K137" s="6">
        <v>24388</v>
      </c>
      <c r="M137" s="4">
        <v>5567</v>
      </c>
      <c r="N137" s="4">
        <f t="shared" si="6"/>
        <v>262411679</v>
      </c>
      <c r="O137" s="4">
        <v>5569</v>
      </c>
      <c r="P137" s="4">
        <f t="shared" si="7"/>
        <v>356922779</v>
      </c>
      <c r="Q137" s="17"/>
      <c r="R137" s="17"/>
      <c r="Y137" s="7"/>
      <c r="Z137" s="7"/>
    </row>
    <row r="138" spans="1:26" ht="12.75">
      <c r="A138" s="4">
        <v>126</v>
      </c>
      <c r="B138" s="4">
        <v>195</v>
      </c>
      <c r="C138" s="4">
        <v>999</v>
      </c>
      <c r="D138" s="4">
        <v>9</v>
      </c>
      <c r="F138" s="6">
        <v>88583</v>
      </c>
      <c r="G138" s="6">
        <v>118672</v>
      </c>
      <c r="H138" s="6"/>
      <c r="I138" s="6">
        <v>103581</v>
      </c>
      <c r="J138" s="6"/>
      <c r="K138" s="6">
        <v>47792</v>
      </c>
      <c r="M138" s="4">
        <v>7128</v>
      </c>
      <c r="N138" s="4">
        <f t="shared" si="6"/>
        <v>631419624</v>
      </c>
      <c r="O138" s="4">
        <v>7357</v>
      </c>
      <c r="P138" s="4">
        <f t="shared" si="7"/>
        <v>873069904</v>
      </c>
      <c r="Q138" s="17"/>
      <c r="R138" s="17"/>
      <c r="Y138" s="7"/>
      <c r="Z138" s="7"/>
    </row>
    <row r="139" spans="1:18" ht="12.75">
      <c r="A139" s="4"/>
      <c r="B139" s="4"/>
      <c r="C139" s="4"/>
      <c r="D139" s="4"/>
      <c r="F139" s="6"/>
      <c r="G139" s="6"/>
      <c r="H139" s="6"/>
      <c r="I139" s="6"/>
      <c r="J139" s="6"/>
      <c r="K139" s="6"/>
      <c r="O139" s="4"/>
      <c r="P139" s="4"/>
      <c r="Q139" s="17"/>
      <c r="R139" s="17"/>
    </row>
    <row r="140" spans="1:21" ht="12.75">
      <c r="A140" s="19">
        <v>126.95</v>
      </c>
      <c r="B140" s="19">
        <v>196</v>
      </c>
      <c r="C140" s="19">
        <v>999</v>
      </c>
      <c r="D140" s="19">
        <v>9</v>
      </c>
      <c r="E140" s="9"/>
      <c r="F140" s="21">
        <v>6698488</v>
      </c>
      <c r="G140" s="21">
        <v>11115621</v>
      </c>
      <c r="H140" s="21"/>
      <c r="I140" s="21">
        <v>8483695</v>
      </c>
      <c r="J140" s="21"/>
      <c r="K140" s="21">
        <v>4415994</v>
      </c>
      <c r="L140" s="9"/>
      <c r="M140" s="24">
        <v>5671</v>
      </c>
      <c r="N140" s="22">
        <f>SUM(N13:N138)/$F140</f>
        <v>6852.967673898946</v>
      </c>
      <c r="O140" s="24">
        <v>5675</v>
      </c>
      <c r="P140" s="22">
        <f>SUM(P13:P138)/$G140</f>
        <v>6664.680012839589</v>
      </c>
      <c r="Q140" s="17">
        <f>I140/G140</f>
        <v>0.7632227655117064</v>
      </c>
      <c r="R140" s="17">
        <f>K140/G140</f>
        <v>0.39727820874785136</v>
      </c>
      <c r="S140" s="9"/>
      <c r="T140" s="9"/>
      <c r="U140" s="9"/>
    </row>
    <row r="141" spans="1:18" ht="12.75">
      <c r="A141" s="4"/>
      <c r="B141" s="4"/>
      <c r="C141" s="4"/>
      <c r="D141" s="4"/>
      <c r="F141" s="6"/>
      <c r="G141" s="6"/>
      <c r="H141" s="6"/>
      <c r="I141" s="6"/>
      <c r="J141" s="6"/>
      <c r="K141" s="6"/>
      <c r="O141" s="4"/>
      <c r="P141" s="4"/>
      <c r="Q141" s="17"/>
      <c r="R141" s="17"/>
    </row>
    <row r="142" spans="1:18" ht="12.75">
      <c r="A142" s="4">
        <v>128</v>
      </c>
      <c r="B142" s="4">
        <v>201</v>
      </c>
      <c r="C142" s="4">
        <v>999</v>
      </c>
      <c r="D142" s="4">
        <v>9</v>
      </c>
      <c r="F142" s="25">
        <v>17500</v>
      </c>
      <c r="G142" s="6">
        <v>28476</v>
      </c>
      <c r="H142" s="6"/>
      <c r="I142" s="6">
        <v>9660</v>
      </c>
      <c r="J142" s="6"/>
      <c r="K142" s="6">
        <v>7265</v>
      </c>
      <c r="M142" s="4">
        <v>4343</v>
      </c>
      <c r="N142" s="4">
        <f aca="true" t="shared" si="8" ref="N142:N203">M142*F142</f>
        <v>76002500</v>
      </c>
      <c r="O142" s="4">
        <v>3870</v>
      </c>
      <c r="P142" s="4">
        <f aca="true" t="shared" si="9" ref="P142:P173">O142*G142</f>
        <v>110202120</v>
      </c>
      <c r="Q142" s="17"/>
      <c r="R142" s="17"/>
    </row>
    <row r="143" spans="1:18" ht="12.75">
      <c r="A143" s="4">
        <v>129</v>
      </c>
      <c r="B143" s="4">
        <v>202</v>
      </c>
      <c r="C143" s="4">
        <v>999</v>
      </c>
      <c r="D143" s="4">
        <v>9</v>
      </c>
      <c r="F143" s="25">
        <v>260360</v>
      </c>
      <c r="G143" s="6">
        <v>315666</v>
      </c>
      <c r="H143" s="6"/>
      <c r="I143" s="6">
        <v>193383</v>
      </c>
      <c r="J143" s="6"/>
      <c r="K143" s="6">
        <v>180117</v>
      </c>
      <c r="M143" s="4">
        <v>6648</v>
      </c>
      <c r="N143" s="4">
        <f t="shared" si="8"/>
        <v>1730873280</v>
      </c>
      <c r="O143" s="4">
        <v>6213</v>
      </c>
      <c r="P143" s="4">
        <f t="shared" si="9"/>
        <v>1961232858</v>
      </c>
      <c r="Q143" s="17"/>
      <c r="R143" s="17"/>
    </row>
    <row r="144" spans="1:18" ht="12.75">
      <c r="A144" s="4">
        <v>130</v>
      </c>
      <c r="B144" s="4">
        <v>203</v>
      </c>
      <c r="C144" s="4">
        <v>999</v>
      </c>
      <c r="D144" s="4">
        <v>9</v>
      </c>
      <c r="F144" s="25">
        <v>20461</v>
      </c>
      <c r="G144" s="6">
        <v>20901</v>
      </c>
      <c r="H144" s="6"/>
      <c r="I144" s="6">
        <v>4620</v>
      </c>
      <c r="J144" s="6"/>
      <c r="K144" s="6">
        <v>7653</v>
      </c>
      <c r="M144" s="4">
        <v>3363</v>
      </c>
      <c r="N144" s="4">
        <f t="shared" si="8"/>
        <v>68810343</v>
      </c>
      <c r="O144" s="4">
        <v>3431</v>
      </c>
      <c r="P144" s="4">
        <f t="shared" si="9"/>
        <v>71711331</v>
      </c>
      <c r="Q144" s="17"/>
      <c r="R144" s="17"/>
    </row>
    <row r="145" spans="1:18" ht="12.75">
      <c r="A145" s="4">
        <v>131</v>
      </c>
      <c r="B145" s="4">
        <v>205</v>
      </c>
      <c r="C145" s="4">
        <v>999</v>
      </c>
      <c r="D145" s="4">
        <v>9</v>
      </c>
      <c r="F145" s="25">
        <v>127258</v>
      </c>
      <c r="G145" s="6">
        <v>180717</v>
      </c>
      <c r="H145" s="6"/>
      <c r="I145" s="6">
        <v>72113</v>
      </c>
      <c r="J145" s="6"/>
      <c r="K145" s="6">
        <v>73996</v>
      </c>
      <c r="M145" s="4">
        <v>4870</v>
      </c>
      <c r="N145" s="4">
        <f t="shared" si="8"/>
        <v>619746460</v>
      </c>
      <c r="O145" s="4">
        <v>4580</v>
      </c>
      <c r="P145" s="4">
        <f t="shared" si="9"/>
        <v>827683860</v>
      </c>
      <c r="Q145" s="17"/>
      <c r="R145" s="17"/>
    </row>
    <row r="146" spans="1:18" ht="12.75">
      <c r="A146" s="4">
        <v>132</v>
      </c>
      <c r="B146" s="4">
        <v>210</v>
      </c>
      <c r="C146" s="4">
        <v>999</v>
      </c>
      <c r="D146" s="4">
        <v>9</v>
      </c>
      <c r="F146" s="25">
        <v>45358</v>
      </c>
      <c r="G146" s="6">
        <v>62830</v>
      </c>
      <c r="H146" s="6"/>
      <c r="I146" s="6">
        <v>32058</v>
      </c>
      <c r="J146" s="6"/>
      <c r="K146" s="6">
        <v>21744</v>
      </c>
      <c r="M146" s="4">
        <v>5660</v>
      </c>
      <c r="N146" s="4">
        <f t="shared" si="8"/>
        <v>256726280</v>
      </c>
      <c r="O146" s="4">
        <v>5089</v>
      </c>
      <c r="P146" s="4">
        <f t="shared" si="9"/>
        <v>319741870</v>
      </c>
      <c r="Q146" s="17"/>
      <c r="R146" s="17"/>
    </row>
    <row r="147" spans="1:18" ht="12.75">
      <c r="A147" s="4">
        <v>133</v>
      </c>
      <c r="B147" s="4">
        <v>211</v>
      </c>
      <c r="C147" s="4">
        <v>999</v>
      </c>
      <c r="D147" s="4">
        <v>9</v>
      </c>
      <c r="F147" s="25">
        <v>33468</v>
      </c>
      <c r="G147" s="6">
        <v>35928</v>
      </c>
      <c r="H147" s="6"/>
      <c r="I147" s="6">
        <v>22563</v>
      </c>
      <c r="J147" s="6"/>
      <c r="K147" s="6">
        <v>16533</v>
      </c>
      <c r="M147" s="4">
        <v>5833</v>
      </c>
      <c r="N147" s="4">
        <f t="shared" si="8"/>
        <v>195218844</v>
      </c>
      <c r="O147" s="4">
        <v>6047</v>
      </c>
      <c r="P147" s="4">
        <f t="shared" si="9"/>
        <v>217256616</v>
      </c>
      <c r="Q147" s="17"/>
      <c r="R147" s="17"/>
    </row>
    <row r="148" spans="1:18" ht="12.75">
      <c r="A148" s="4">
        <v>134</v>
      </c>
      <c r="B148" s="4">
        <v>212</v>
      </c>
      <c r="C148" s="4">
        <v>999</v>
      </c>
      <c r="D148" s="4">
        <v>9</v>
      </c>
      <c r="F148" s="25">
        <v>47086</v>
      </c>
      <c r="G148" s="6">
        <v>85252</v>
      </c>
      <c r="H148" s="6"/>
      <c r="I148" s="6">
        <v>54295</v>
      </c>
      <c r="J148" s="6"/>
      <c r="K148" s="6">
        <v>42557</v>
      </c>
      <c r="M148" s="4">
        <v>6880</v>
      </c>
      <c r="N148" s="4">
        <f t="shared" si="8"/>
        <v>323951680</v>
      </c>
      <c r="O148" s="4">
        <v>6190</v>
      </c>
      <c r="P148" s="4">
        <f t="shared" si="9"/>
        <v>527709880</v>
      </c>
      <c r="Q148" s="17"/>
      <c r="R148" s="17"/>
    </row>
    <row r="149" spans="1:18" ht="12.75">
      <c r="A149" s="4">
        <v>135</v>
      </c>
      <c r="B149" s="4">
        <v>213</v>
      </c>
      <c r="C149" s="4">
        <v>999</v>
      </c>
      <c r="D149" s="4">
        <v>9</v>
      </c>
      <c r="F149" s="25">
        <v>18898</v>
      </c>
      <c r="G149" s="6">
        <v>19083</v>
      </c>
      <c r="H149" s="6"/>
      <c r="I149" s="6">
        <v>5291</v>
      </c>
      <c r="J149" s="6"/>
      <c r="K149" s="6">
        <v>8633</v>
      </c>
      <c r="M149" s="4">
        <v>3891</v>
      </c>
      <c r="N149" s="4">
        <f t="shared" si="8"/>
        <v>73532118</v>
      </c>
      <c r="O149" s="4">
        <v>3963</v>
      </c>
      <c r="P149" s="4">
        <f t="shared" si="9"/>
        <v>75625929</v>
      </c>
      <c r="Q149" s="17"/>
      <c r="R149" s="17"/>
    </row>
    <row r="150" spans="1:18" ht="12.75">
      <c r="A150" s="4">
        <v>136</v>
      </c>
      <c r="B150" s="4">
        <v>215</v>
      </c>
      <c r="C150" s="13" t="s">
        <v>210</v>
      </c>
      <c r="D150" s="4">
        <v>9</v>
      </c>
      <c r="F150" s="25">
        <v>48140</v>
      </c>
      <c r="G150" s="6">
        <v>52106</v>
      </c>
      <c r="H150" s="6"/>
      <c r="I150" s="6">
        <v>19947</v>
      </c>
      <c r="J150" s="6"/>
      <c r="K150" s="6">
        <v>28769</v>
      </c>
      <c r="M150" s="4">
        <v>4489</v>
      </c>
      <c r="N150" s="4">
        <f t="shared" si="8"/>
        <v>216100460</v>
      </c>
      <c r="O150" s="4">
        <v>4492</v>
      </c>
      <c r="P150" s="4">
        <f t="shared" si="9"/>
        <v>234060152</v>
      </c>
      <c r="Q150" s="18">
        <f>I150/G150</f>
        <v>0.38281579856446474</v>
      </c>
      <c r="R150" s="18">
        <f>K150/G150</f>
        <v>0.5521245154108931</v>
      </c>
    </row>
    <row r="151" spans="1:18" ht="12.75">
      <c r="A151" s="4">
        <v>137</v>
      </c>
      <c r="B151" s="4">
        <v>215</v>
      </c>
      <c r="C151" s="13" t="s">
        <v>211</v>
      </c>
      <c r="D151" s="4">
        <v>9</v>
      </c>
      <c r="F151" s="25">
        <v>19436</v>
      </c>
      <c r="G151" s="6">
        <v>20483</v>
      </c>
      <c r="H151" s="6"/>
      <c r="I151" s="6">
        <v>6963</v>
      </c>
      <c r="J151" s="6"/>
      <c r="K151" s="6">
        <v>6345</v>
      </c>
      <c r="M151" s="4">
        <v>4489</v>
      </c>
      <c r="N151" s="4">
        <f t="shared" si="8"/>
        <v>87248204</v>
      </c>
      <c r="O151" s="4">
        <v>4492</v>
      </c>
      <c r="P151" s="4">
        <f t="shared" si="9"/>
        <v>92009636</v>
      </c>
      <c r="Q151" s="18">
        <f>I151/G151</f>
        <v>0.33994043841234195</v>
      </c>
      <c r="R151" s="18">
        <f>K151/G151</f>
        <v>0.3097690767953913</v>
      </c>
    </row>
    <row r="152" spans="1:20" ht="12.75">
      <c r="A152" s="4">
        <v>138</v>
      </c>
      <c r="B152" s="4">
        <v>215</v>
      </c>
      <c r="C152" s="13" t="s">
        <v>212</v>
      </c>
      <c r="D152" s="4">
        <v>9</v>
      </c>
      <c r="F152" s="25">
        <v>9648</v>
      </c>
      <c r="G152" s="6">
        <v>10463</v>
      </c>
      <c r="H152" s="6"/>
      <c r="I152" s="6">
        <v>3299</v>
      </c>
      <c r="J152" s="6"/>
      <c r="K152" s="6">
        <v>3185</v>
      </c>
      <c r="M152" s="4">
        <v>4489</v>
      </c>
      <c r="N152" s="4">
        <f t="shared" si="8"/>
        <v>43309872</v>
      </c>
      <c r="O152" s="4">
        <v>4492</v>
      </c>
      <c r="P152" s="4">
        <f t="shared" si="9"/>
        <v>46999796</v>
      </c>
      <c r="Q152" s="18">
        <f>I152/G152</f>
        <v>0.315301538755615</v>
      </c>
      <c r="R152" s="18">
        <f>K152/G152</f>
        <v>0.3044060021026474</v>
      </c>
      <c r="S152" s="17">
        <f>(SUM(I150:I152))/(SUM($G150:$G152))</f>
        <v>0.36373597264364493</v>
      </c>
      <c r="T152" s="17">
        <f>(SUM(K150:K152))/(SUM($G150:$G152))</f>
        <v>0.4611448249289602</v>
      </c>
    </row>
    <row r="153" spans="1:18" ht="12.75">
      <c r="A153" s="4">
        <v>139</v>
      </c>
      <c r="B153" s="4">
        <v>216</v>
      </c>
      <c r="C153" s="4">
        <v>999</v>
      </c>
      <c r="D153" s="4">
        <v>9</v>
      </c>
      <c r="F153" s="25">
        <v>51164</v>
      </c>
      <c r="G153" s="6">
        <v>86387</v>
      </c>
      <c r="H153" s="6"/>
      <c r="I153" s="6">
        <v>27356</v>
      </c>
      <c r="J153" s="6"/>
      <c r="K153" s="6">
        <v>21571</v>
      </c>
      <c r="M153" s="4">
        <v>4074</v>
      </c>
      <c r="N153" s="4">
        <f t="shared" si="8"/>
        <v>208442136</v>
      </c>
      <c r="O153" s="4">
        <v>3843</v>
      </c>
      <c r="P153" s="4">
        <f t="shared" si="9"/>
        <v>331985241</v>
      </c>
      <c r="Q153" s="17"/>
      <c r="R153" s="17"/>
    </row>
    <row r="154" spans="1:18" ht="12.75">
      <c r="A154" s="4">
        <v>140</v>
      </c>
      <c r="B154" s="4">
        <v>220</v>
      </c>
      <c r="C154" s="4">
        <v>999</v>
      </c>
      <c r="D154" s="4">
        <v>9</v>
      </c>
      <c r="F154" s="25">
        <v>130695</v>
      </c>
      <c r="G154" s="6">
        <v>219146</v>
      </c>
      <c r="H154" s="6"/>
      <c r="I154" s="6">
        <v>98343</v>
      </c>
      <c r="J154" s="6"/>
      <c r="K154" s="6">
        <v>87334</v>
      </c>
      <c r="M154" s="4">
        <v>5634</v>
      </c>
      <c r="N154" s="4">
        <f t="shared" si="8"/>
        <v>736335630</v>
      </c>
      <c r="O154" s="4">
        <v>4848</v>
      </c>
      <c r="P154" s="4">
        <f t="shared" si="9"/>
        <v>1062419808</v>
      </c>
      <c r="Q154" s="17"/>
      <c r="R154" s="17"/>
    </row>
    <row r="155" spans="1:18" ht="12.75">
      <c r="A155" s="4">
        <v>141</v>
      </c>
      <c r="B155" s="4">
        <v>221</v>
      </c>
      <c r="C155" s="4">
        <v>999</v>
      </c>
      <c r="D155" s="4">
        <v>9</v>
      </c>
      <c r="F155" s="25">
        <v>25379</v>
      </c>
      <c r="G155" s="6">
        <v>25883</v>
      </c>
      <c r="H155" s="6"/>
      <c r="I155" s="6">
        <v>4303</v>
      </c>
      <c r="J155" s="6"/>
      <c r="K155" s="6">
        <v>14163</v>
      </c>
      <c r="M155" s="4">
        <v>3665</v>
      </c>
      <c r="N155" s="4">
        <f t="shared" si="8"/>
        <v>93014035</v>
      </c>
      <c r="O155" s="4">
        <v>3528</v>
      </c>
      <c r="P155" s="4">
        <f t="shared" si="9"/>
        <v>91315224</v>
      </c>
      <c r="Q155" s="17"/>
      <c r="R155" s="17"/>
    </row>
    <row r="156" spans="1:18" ht="12.75">
      <c r="A156" s="4">
        <v>142</v>
      </c>
      <c r="B156" s="4">
        <v>222</v>
      </c>
      <c r="C156" s="13" t="s">
        <v>210</v>
      </c>
      <c r="D156" s="4">
        <v>9</v>
      </c>
      <c r="F156" s="25">
        <v>98467</v>
      </c>
      <c r="G156" s="6">
        <v>118500</v>
      </c>
      <c r="H156" s="6"/>
      <c r="I156" s="6">
        <v>70548</v>
      </c>
      <c r="J156" s="6"/>
      <c r="K156" s="6">
        <v>84066</v>
      </c>
      <c r="M156" s="4">
        <v>5978</v>
      </c>
      <c r="N156" s="4">
        <f t="shared" si="8"/>
        <v>588635726</v>
      </c>
      <c r="O156" s="4">
        <v>5709</v>
      </c>
      <c r="P156" s="4">
        <f t="shared" si="9"/>
        <v>676516500</v>
      </c>
      <c r="Q156" s="18">
        <f>I156/G156</f>
        <v>0.5953417721518988</v>
      </c>
      <c r="R156" s="18">
        <f>K156/G156</f>
        <v>0.7094177215189873</v>
      </c>
    </row>
    <row r="157" spans="1:18" ht="12.75">
      <c r="A157" s="4">
        <v>143</v>
      </c>
      <c r="B157" s="4">
        <v>222</v>
      </c>
      <c r="C157" s="13" t="s">
        <v>211</v>
      </c>
      <c r="D157" s="4">
        <v>9</v>
      </c>
      <c r="F157" s="25">
        <v>41240</v>
      </c>
      <c r="G157" s="6">
        <v>47327</v>
      </c>
      <c r="H157" s="6"/>
      <c r="I157" s="6">
        <v>26156</v>
      </c>
      <c r="J157" s="6"/>
      <c r="K157" s="6">
        <v>24073</v>
      </c>
      <c r="M157" s="4">
        <v>5978</v>
      </c>
      <c r="N157" s="4">
        <f t="shared" si="8"/>
        <v>246532720</v>
      </c>
      <c r="O157" s="4">
        <v>5709</v>
      </c>
      <c r="P157" s="4">
        <f t="shared" si="9"/>
        <v>270189843</v>
      </c>
      <c r="Q157" s="18">
        <f>I157/G157</f>
        <v>0.5526654974961438</v>
      </c>
      <c r="R157" s="18">
        <f>K157/G157</f>
        <v>0.5086525661884337</v>
      </c>
    </row>
    <row r="158" spans="1:20" ht="12.75">
      <c r="A158" s="4">
        <v>144</v>
      </c>
      <c r="B158" s="4">
        <v>222</v>
      </c>
      <c r="C158" s="13" t="s">
        <v>212</v>
      </c>
      <c r="D158" s="4">
        <v>9</v>
      </c>
      <c r="F158" s="25">
        <v>56764</v>
      </c>
      <c r="G158" s="6">
        <v>76061</v>
      </c>
      <c r="H158" s="6"/>
      <c r="I158" s="6">
        <v>31602</v>
      </c>
      <c r="J158" s="6"/>
      <c r="K158" s="6">
        <v>27979</v>
      </c>
      <c r="M158" s="4">
        <v>5978</v>
      </c>
      <c r="N158" s="4">
        <f t="shared" si="8"/>
        <v>339335192</v>
      </c>
      <c r="O158" s="4">
        <v>5709</v>
      </c>
      <c r="P158" s="4">
        <f t="shared" si="9"/>
        <v>434232249</v>
      </c>
      <c r="Q158" s="18">
        <f>I158/G158</f>
        <v>0.41548231025098276</v>
      </c>
      <c r="R158" s="18">
        <f>K158/G158</f>
        <v>0.367849489225753</v>
      </c>
      <c r="S158" s="17">
        <f>(SUM(I156:I158))/(SUM($G156:$G158))</f>
        <v>0.5304355734885566</v>
      </c>
      <c r="T158" s="17">
        <f>(SUM(K156:K158))/(SUM($G156:$G158))</f>
        <v>0.5627315121047758</v>
      </c>
    </row>
    <row r="159" spans="1:18" ht="12.75">
      <c r="A159" s="4">
        <v>145</v>
      </c>
      <c r="B159" s="4">
        <v>223</v>
      </c>
      <c r="C159" s="4">
        <v>999</v>
      </c>
      <c r="D159" s="4">
        <v>9</v>
      </c>
      <c r="F159" s="25">
        <v>40618</v>
      </c>
      <c r="G159" s="6">
        <v>48670</v>
      </c>
      <c r="H159" s="6"/>
      <c r="I159" s="6">
        <v>21857</v>
      </c>
      <c r="J159" s="6"/>
      <c r="K159" s="6">
        <v>27728</v>
      </c>
      <c r="M159" s="4">
        <v>5317</v>
      </c>
      <c r="N159" s="4">
        <f t="shared" si="8"/>
        <v>215965906</v>
      </c>
      <c r="O159" s="4">
        <v>5247</v>
      </c>
      <c r="P159" s="4">
        <f t="shared" si="9"/>
        <v>255371490</v>
      </c>
      <c r="Q159" s="17"/>
      <c r="R159" s="17"/>
    </row>
    <row r="160" spans="1:18" ht="12.75">
      <c r="A160" s="4">
        <v>146</v>
      </c>
      <c r="B160" s="4">
        <v>224</v>
      </c>
      <c r="C160" s="4">
        <v>999</v>
      </c>
      <c r="D160" s="4">
        <v>9</v>
      </c>
      <c r="F160" s="25">
        <v>24027</v>
      </c>
      <c r="G160" s="6">
        <v>34657</v>
      </c>
      <c r="H160" s="6"/>
      <c r="I160" s="6">
        <v>10109</v>
      </c>
      <c r="J160" s="6"/>
      <c r="K160" s="6">
        <v>14725</v>
      </c>
      <c r="M160" s="4">
        <v>4523</v>
      </c>
      <c r="N160" s="4">
        <f t="shared" si="8"/>
        <v>108674121</v>
      </c>
      <c r="O160" s="4">
        <v>3984</v>
      </c>
      <c r="P160" s="4">
        <f t="shared" si="9"/>
        <v>138073488</v>
      </c>
      <c r="Q160" s="17"/>
      <c r="R160" s="17"/>
    </row>
    <row r="161" spans="1:18" ht="12.75">
      <c r="A161" s="4">
        <v>147</v>
      </c>
      <c r="B161" s="4">
        <v>225</v>
      </c>
      <c r="C161" s="4">
        <v>999</v>
      </c>
      <c r="D161" s="4">
        <v>9</v>
      </c>
      <c r="F161" s="25">
        <v>142549</v>
      </c>
      <c r="G161" s="6">
        <v>165203</v>
      </c>
      <c r="H161" s="6"/>
      <c r="I161" s="6">
        <v>81879</v>
      </c>
      <c r="J161" s="6"/>
      <c r="K161" s="6">
        <v>89210</v>
      </c>
      <c r="M161" s="4">
        <v>5673</v>
      </c>
      <c r="N161" s="4">
        <f t="shared" si="8"/>
        <v>808680477</v>
      </c>
      <c r="O161" s="4">
        <v>5452</v>
      </c>
      <c r="P161" s="4">
        <f t="shared" si="9"/>
        <v>900686756</v>
      </c>
      <c r="Q161" s="17"/>
      <c r="R161" s="17"/>
    </row>
    <row r="162" spans="1:18" ht="12.75">
      <c r="A162" s="4">
        <v>148</v>
      </c>
      <c r="B162" s="4">
        <v>226</v>
      </c>
      <c r="C162" s="4">
        <v>999</v>
      </c>
      <c r="D162" s="4">
        <v>9</v>
      </c>
      <c r="F162" s="25">
        <v>41072</v>
      </c>
      <c r="G162" s="6">
        <v>41503</v>
      </c>
      <c r="H162" s="6"/>
      <c r="I162" s="6">
        <v>4656</v>
      </c>
      <c r="J162" s="6"/>
      <c r="K162" s="6">
        <v>25673</v>
      </c>
      <c r="M162" s="4">
        <v>3642</v>
      </c>
      <c r="N162" s="4">
        <f t="shared" si="8"/>
        <v>149584224</v>
      </c>
      <c r="O162" s="4">
        <v>3375</v>
      </c>
      <c r="P162" s="4">
        <f t="shared" si="9"/>
        <v>140072625</v>
      </c>
      <c r="Q162" s="17"/>
      <c r="R162" s="17"/>
    </row>
    <row r="163" spans="1:18" ht="12.75">
      <c r="A163" s="4">
        <v>149</v>
      </c>
      <c r="B163" s="4">
        <v>230</v>
      </c>
      <c r="C163" s="4">
        <v>999</v>
      </c>
      <c r="D163" s="4">
        <v>9</v>
      </c>
      <c r="F163" s="25">
        <v>218053</v>
      </c>
      <c r="G163" s="6">
        <v>330179</v>
      </c>
      <c r="H163" s="6"/>
      <c r="I163" s="6">
        <v>73988</v>
      </c>
      <c r="J163" s="6"/>
      <c r="K163" s="6">
        <v>92608</v>
      </c>
      <c r="M163" s="4">
        <v>3680</v>
      </c>
      <c r="N163" s="4">
        <f t="shared" si="8"/>
        <v>802435040</v>
      </c>
      <c r="O163" s="4">
        <v>3251</v>
      </c>
      <c r="P163" s="4">
        <f t="shared" si="9"/>
        <v>1073411929</v>
      </c>
      <c r="Q163" s="17"/>
      <c r="R163" s="17"/>
    </row>
    <row r="164" spans="1:18" ht="12.75">
      <c r="A164" s="4">
        <v>150</v>
      </c>
      <c r="B164" s="4">
        <v>231</v>
      </c>
      <c r="C164" s="4">
        <v>999</v>
      </c>
      <c r="D164" s="4">
        <v>9</v>
      </c>
      <c r="F164" s="25">
        <v>162772</v>
      </c>
      <c r="G164" s="6">
        <v>215249</v>
      </c>
      <c r="H164" s="6"/>
      <c r="I164" s="6">
        <v>73675</v>
      </c>
      <c r="J164" s="6"/>
      <c r="K164" s="6">
        <v>79958</v>
      </c>
      <c r="M164" s="4">
        <v>4536</v>
      </c>
      <c r="N164" s="4">
        <f t="shared" si="8"/>
        <v>738333792</v>
      </c>
      <c r="O164" s="4">
        <v>4158</v>
      </c>
      <c r="P164" s="4">
        <f t="shared" si="9"/>
        <v>895005342</v>
      </c>
      <c r="Q164" s="17"/>
      <c r="R164" s="17"/>
    </row>
    <row r="165" spans="1:18" ht="12.75">
      <c r="A165" s="4">
        <v>151</v>
      </c>
      <c r="B165" s="4">
        <v>233</v>
      </c>
      <c r="C165" s="4">
        <v>999</v>
      </c>
      <c r="D165" s="4">
        <v>9</v>
      </c>
      <c r="F165" s="25">
        <v>247958</v>
      </c>
      <c r="G165" s="6">
        <v>256942</v>
      </c>
      <c r="H165" s="6"/>
      <c r="I165" s="6">
        <v>161575</v>
      </c>
      <c r="J165" s="6"/>
      <c r="K165" s="6">
        <v>202120</v>
      </c>
      <c r="M165" s="4">
        <v>6925</v>
      </c>
      <c r="N165" s="4">
        <f t="shared" si="8"/>
        <v>1717109150</v>
      </c>
      <c r="O165" s="4">
        <v>6809</v>
      </c>
      <c r="P165" s="4">
        <f t="shared" si="9"/>
        <v>1749518078</v>
      </c>
      <c r="Q165" s="17"/>
      <c r="R165" s="17"/>
    </row>
    <row r="166" spans="1:18" ht="12.75">
      <c r="A166" s="4">
        <v>152</v>
      </c>
      <c r="B166" s="4">
        <v>235</v>
      </c>
      <c r="C166" s="4">
        <v>999</v>
      </c>
      <c r="D166" s="4">
        <v>9</v>
      </c>
      <c r="F166" s="25">
        <v>29887</v>
      </c>
      <c r="G166" s="6">
        <v>38791</v>
      </c>
      <c r="H166" s="6"/>
      <c r="I166" s="6">
        <v>33821</v>
      </c>
      <c r="J166" s="6"/>
      <c r="K166" s="6">
        <v>25613</v>
      </c>
      <c r="M166" s="4">
        <v>8014</v>
      </c>
      <c r="N166" s="4">
        <f t="shared" si="8"/>
        <v>239514418</v>
      </c>
      <c r="O166" s="4">
        <v>7949</v>
      </c>
      <c r="P166" s="4">
        <f t="shared" si="9"/>
        <v>308349659</v>
      </c>
      <c r="Q166" s="17"/>
      <c r="R166" s="17"/>
    </row>
    <row r="167" spans="1:18" ht="12.75">
      <c r="A167" s="4">
        <v>153</v>
      </c>
      <c r="B167" s="4">
        <v>240</v>
      </c>
      <c r="C167" s="4">
        <v>999</v>
      </c>
      <c r="D167" s="4">
        <v>9</v>
      </c>
      <c r="F167" s="25">
        <v>126351</v>
      </c>
      <c r="G167" s="6">
        <v>172851</v>
      </c>
      <c r="H167" s="6"/>
      <c r="I167" s="6">
        <v>160538</v>
      </c>
      <c r="J167" s="6"/>
      <c r="K167" s="6">
        <v>118254</v>
      </c>
      <c r="M167" s="4">
        <v>8498</v>
      </c>
      <c r="N167" s="4">
        <f t="shared" si="8"/>
        <v>1073730798</v>
      </c>
      <c r="O167" s="4">
        <v>8339</v>
      </c>
      <c r="P167" s="4">
        <f t="shared" si="9"/>
        <v>1441404489</v>
      </c>
      <c r="Q167" s="17"/>
      <c r="R167" s="17"/>
    </row>
    <row r="168" spans="1:18" ht="12.75">
      <c r="A168" s="4">
        <v>154</v>
      </c>
      <c r="B168" s="4">
        <v>245</v>
      </c>
      <c r="C168" s="4">
        <v>67</v>
      </c>
      <c r="D168" s="4">
        <v>1</v>
      </c>
      <c r="F168" s="25">
        <v>240339</v>
      </c>
      <c r="G168" s="6">
        <v>244790</v>
      </c>
      <c r="H168" s="6"/>
      <c r="I168" s="6">
        <v>77042</v>
      </c>
      <c r="J168" s="6"/>
      <c r="K168" s="6">
        <v>172470</v>
      </c>
      <c r="M168" s="4">
        <v>5089</v>
      </c>
      <c r="N168" s="4">
        <f t="shared" si="8"/>
        <v>1223085171</v>
      </c>
      <c r="O168" s="4">
        <v>4913</v>
      </c>
      <c r="P168" s="4">
        <f t="shared" si="9"/>
        <v>1202653270</v>
      </c>
      <c r="Q168" s="17"/>
      <c r="R168" s="17"/>
    </row>
    <row r="169" spans="1:18" ht="12.75">
      <c r="A169" s="4">
        <v>155</v>
      </c>
      <c r="B169" s="4">
        <v>245</v>
      </c>
      <c r="C169" s="4">
        <v>107</v>
      </c>
      <c r="D169" s="4">
        <v>1</v>
      </c>
      <c r="F169" s="25">
        <v>365504</v>
      </c>
      <c r="G169" s="6">
        <v>378612</v>
      </c>
      <c r="H169" s="6"/>
      <c r="I169" s="6">
        <v>215687</v>
      </c>
      <c r="J169" s="6"/>
      <c r="K169" s="6">
        <v>303587</v>
      </c>
      <c r="M169" s="4">
        <v>5089</v>
      </c>
      <c r="N169" s="4">
        <f t="shared" si="8"/>
        <v>1860049856</v>
      </c>
      <c r="O169" s="4">
        <v>4913</v>
      </c>
      <c r="P169" s="4">
        <f t="shared" si="9"/>
        <v>1860120756</v>
      </c>
      <c r="Q169" s="17"/>
      <c r="R169" s="17"/>
    </row>
    <row r="170" spans="1:18" ht="12.75">
      <c r="A170" s="4">
        <v>156</v>
      </c>
      <c r="B170" s="4">
        <v>245</v>
      </c>
      <c r="C170" s="4">
        <v>268</v>
      </c>
      <c r="D170" s="4">
        <v>1</v>
      </c>
      <c r="F170" s="25">
        <v>257171</v>
      </c>
      <c r="G170" s="6">
        <v>274062</v>
      </c>
      <c r="H170" s="6"/>
      <c r="I170" s="6">
        <v>150064</v>
      </c>
      <c r="J170" s="6"/>
      <c r="K170" s="6">
        <v>201382</v>
      </c>
      <c r="M170" s="4">
        <v>5089</v>
      </c>
      <c r="N170" s="4">
        <f t="shared" si="8"/>
        <v>1308743219</v>
      </c>
      <c r="O170" s="4">
        <v>4913</v>
      </c>
      <c r="P170" s="4">
        <f t="shared" si="9"/>
        <v>1346466606</v>
      </c>
      <c r="Q170" s="17"/>
      <c r="R170" s="17"/>
    </row>
    <row r="171" spans="1:18" ht="12.75">
      <c r="A171" s="19">
        <v>157</v>
      </c>
      <c r="B171" s="19">
        <v>245</v>
      </c>
      <c r="C171" s="19">
        <v>407</v>
      </c>
      <c r="D171" s="19">
        <v>1</v>
      </c>
      <c r="F171" s="25">
        <v>117141</v>
      </c>
      <c r="G171" s="6">
        <v>132631</v>
      </c>
      <c r="H171" s="6"/>
      <c r="I171" s="6">
        <v>51785</v>
      </c>
      <c r="J171" s="6"/>
      <c r="K171" s="6">
        <v>81875</v>
      </c>
      <c r="M171" s="4">
        <v>5089</v>
      </c>
      <c r="N171" s="4">
        <f t="shared" si="8"/>
        <v>596130549</v>
      </c>
      <c r="O171" s="4">
        <v>4913</v>
      </c>
      <c r="P171" s="4">
        <f t="shared" si="9"/>
        <v>651616103</v>
      </c>
      <c r="Q171" s="17"/>
      <c r="R171" s="17"/>
    </row>
    <row r="172" spans="1:18" ht="12.75">
      <c r="A172" s="19">
        <v>158</v>
      </c>
      <c r="B172" s="19">
        <v>245</v>
      </c>
      <c r="C172" s="19">
        <v>447</v>
      </c>
      <c r="D172" s="19">
        <v>1</v>
      </c>
      <c r="F172" s="25">
        <v>91135</v>
      </c>
      <c r="G172" s="6">
        <v>102078</v>
      </c>
      <c r="H172" s="6"/>
      <c r="I172" s="6">
        <v>47805</v>
      </c>
      <c r="J172" s="6"/>
      <c r="K172" s="6">
        <v>68670</v>
      </c>
      <c r="M172" s="4">
        <v>5089</v>
      </c>
      <c r="N172" s="4">
        <f t="shared" si="8"/>
        <v>463786015</v>
      </c>
      <c r="O172" s="4">
        <v>4913</v>
      </c>
      <c r="P172" s="4">
        <f t="shared" si="9"/>
        <v>501509214</v>
      </c>
      <c r="Q172" s="17"/>
      <c r="R172" s="17"/>
    </row>
    <row r="173" spans="1:18" ht="12.75">
      <c r="A173" s="4">
        <v>159</v>
      </c>
      <c r="B173" s="4">
        <v>245</v>
      </c>
      <c r="C173" s="4">
        <v>507</v>
      </c>
      <c r="D173" s="4">
        <v>1</v>
      </c>
      <c r="F173" s="25">
        <v>215986</v>
      </c>
      <c r="G173" s="6">
        <v>226478</v>
      </c>
      <c r="H173" s="6"/>
      <c r="I173" s="6">
        <v>103462</v>
      </c>
      <c r="J173" s="6"/>
      <c r="K173" s="6">
        <v>149557</v>
      </c>
      <c r="M173" s="4">
        <v>5089</v>
      </c>
      <c r="N173" s="4">
        <f t="shared" si="8"/>
        <v>1099152754</v>
      </c>
      <c r="O173" s="4">
        <v>4913</v>
      </c>
      <c r="P173" s="4">
        <f t="shared" si="9"/>
        <v>1112686414</v>
      </c>
      <c r="Q173" s="17"/>
      <c r="R173" s="17"/>
    </row>
    <row r="174" spans="1:18" ht="12.75">
      <c r="A174" s="19">
        <v>160</v>
      </c>
      <c r="B174" s="19">
        <v>245</v>
      </c>
      <c r="C174" s="19">
        <v>607</v>
      </c>
      <c r="D174" s="19">
        <v>1</v>
      </c>
      <c r="F174" s="25">
        <v>47755</v>
      </c>
      <c r="G174" s="6">
        <v>49742</v>
      </c>
      <c r="H174" s="6"/>
      <c r="I174" s="6">
        <v>18860</v>
      </c>
      <c r="J174" s="6"/>
      <c r="K174" s="6">
        <v>23754</v>
      </c>
      <c r="M174" s="4">
        <v>5089</v>
      </c>
      <c r="N174" s="4">
        <f t="shared" si="8"/>
        <v>243025195</v>
      </c>
      <c r="O174" s="4">
        <v>4913</v>
      </c>
      <c r="P174" s="4">
        <f aca="true" t="shared" si="10" ref="P174:P203">O174*G174</f>
        <v>244382446</v>
      </c>
      <c r="Q174" s="17"/>
      <c r="R174" s="17"/>
    </row>
    <row r="175" spans="1:18" ht="12.75">
      <c r="A175" s="19">
        <v>161</v>
      </c>
      <c r="B175" s="19">
        <v>245</v>
      </c>
      <c r="C175" s="19">
        <v>609</v>
      </c>
      <c r="D175" s="19">
        <v>1</v>
      </c>
      <c r="F175" s="25">
        <v>75671</v>
      </c>
      <c r="G175" s="6">
        <v>98726</v>
      </c>
      <c r="H175" s="6"/>
      <c r="I175" s="6">
        <v>39216</v>
      </c>
      <c r="J175" s="6"/>
      <c r="K175" s="6">
        <v>36953</v>
      </c>
      <c r="M175" s="4">
        <v>5089</v>
      </c>
      <c r="N175" s="4">
        <f t="shared" si="8"/>
        <v>385089719</v>
      </c>
      <c r="O175" s="4">
        <v>4913</v>
      </c>
      <c r="P175" s="4">
        <f t="shared" si="10"/>
        <v>485040838</v>
      </c>
      <c r="Q175" s="17"/>
      <c r="R175" s="17"/>
    </row>
    <row r="176" spans="1:18" ht="12.75">
      <c r="A176" s="19">
        <v>162</v>
      </c>
      <c r="B176" s="19">
        <v>245</v>
      </c>
      <c r="C176" s="19">
        <v>628</v>
      </c>
      <c r="D176" s="19">
        <v>1</v>
      </c>
      <c r="F176" s="25">
        <v>123079</v>
      </c>
      <c r="G176" s="6">
        <v>140414</v>
      </c>
      <c r="H176" s="6"/>
      <c r="I176" s="6">
        <v>31186</v>
      </c>
      <c r="J176" s="6"/>
      <c r="K176" s="6">
        <v>53547</v>
      </c>
      <c r="M176" s="4">
        <v>5089</v>
      </c>
      <c r="N176" s="4">
        <f t="shared" si="8"/>
        <v>626349031</v>
      </c>
      <c r="O176" s="4">
        <v>4913</v>
      </c>
      <c r="P176" s="4">
        <f t="shared" si="10"/>
        <v>689853982</v>
      </c>
      <c r="Q176" s="17"/>
      <c r="R176" s="17"/>
    </row>
    <row r="177" spans="1:18" ht="12.75">
      <c r="A177" s="19">
        <v>163</v>
      </c>
      <c r="B177" s="19">
        <v>245</v>
      </c>
      <c r="C177" s="19">
        <v>639</v>
      </c>
      <c r="D177" s="19">
        <v>1</v>
      </c>
      <c r="F177" s="25">
        <v>96774</v>
      </c>
      <c r="G177" s="6">
        <v>99365</v>
      </c>
      <c r="H177" s="6"/>
      <c r="I177" s="6">
        <v>29815</v>
      </c>
      <c r="J177" s="6"/>
      <c r="K177" s="6">
        <v>51091</v>
      </c>
      <c r="M177" s="4">
        <v>5089</v>
      </c>
      <c r="N177" s="4">
        <f t="shared" si="8"/>
        <v>492482886</v>
      </c>
      <c r="O177" s="4">
        <v>4913</v>
      </c>
      <c r="P177" s="4">
        <f t="shared" si="10"/>
        <v>488180245</v>
      </c>
      <c r="Q177" s="17"/>
      <c r="R177" s="17"/>
    </row>
    <row r="178" spans="1:18" ht="12.75">
      <c r="A178" s="19">
        <v>164</v>
      </c>
      <c r="B178" s="19">
        <v>245</v>
      </c>
      <c r="C178" s="19">
        <v>648</v>
      </c>
      <c r="D178" s="19">
        <v>1</v>
      </c>
      <c r="F178" s="25">
        <v>64528</v>
      </c>
      <c r="G178" s="6">
        <v>66559</v>
      </c>
      <c r="H178" s="6"/>
      <c r="I178" s="6">
        <v>9563</v>
      </c>
      <c r="J178" s="6"/>
      <c r="K178" s="6">
        <v>14549</v>
      </c>
      <c r="M178" s="4">
        <v>5089</v>
      </c>
      <c r="N178" s="4">
        <f t="shared" si="8"/>
        <v>328382992</v>
      </c>
      <c r="O178" s="4">
        <v>4913</v>
      </c>
      <c r="P178" s="4">
        <f t="shared" si="10"/>
        <v>327004367</v>
      </c>
      <c r="Q178" s="17"/>
      <c r="R178" s="17"/>
    </row>
    <row r="179" spans="1:18" ht="12.75">
      <c r="A179" s="19">
        <v>165</v>
      </c>
      <c r="B179" s="19">
        <v>245</v>
      </c>
      <c r="C179" s="19">
        <v>657</v>
      </c>
      <c r="D179" s="19">
        <v>1</v>
      </c>
      <c r="F179" s="25">
        <v>38658</v>
      </c>
      <c r="G179" s="6">
        <v>57316</v>
      </c>
      <c r="H179" s="6"/>
      <c r="I179" s="6">
        <v>22436</v>
      </c>
      <c r="J179" s="6"/>
      <c r="K179" s="6">
        <v>22969</v>
      </c>
      <c r="M179" s="4">
        <v>5089</v>
      </c>
      <c r="N179" s="4">
        <f t="shared" si="8"/>
        <v>196730562</v>
      </c>
      <c r="O179" s="4">
        <v>4913</v>
      </c>
      <c r="P179" s="4">
        <f t="shared" si="10"/>
        <v>281593508</v>
      </c>
      <c r="Q179" s="17"/>
      <c r="R179" s="17"/>
    </row>
    <row r="180" spans="1:18" ht="12.75">
      <c r="A180" s="19">
        <v>166</v>
      </c>
      <c r="B180" s="19">
        <v>245</v>
      </c>
      <c r="C180" s="19">
        <v>667</v>
      </c>
      <c r="D180" s="19">
        <v>1</v>
      </c>
      <c r="F180" s="25">
        <v>36403</v>
      </c>
      <c r="G180" s="6">
        <v>39836</v>
      </c>
      <c r="H180" s="6"/>
      <c r="I180" s="6">
        <v>15799</v>
      </c>
      <c r="J180" s="6"/>
      <c r="K180" s="6">
        <v>22833</v>
      </c>
      <c r="M180" s="4">
        <v>5089</v>
      </c>
      <c r="N180" s="4">
        <f t="shared" si="8"/>
        <v>185254867</v>
      </c>
      <c r="O180" s="4">
        <v>4913</v>
      </c>
      <c r="P180" s="4">
        <f t="shared" si="10"/>
        <v>195714268</v>
      </c>
      <c r="Q180" s="17"/>
      <c r="R180" s="17"/>
    </row>
    <row r="181" spans="1:18" ht="12.75">
      <c r="A181" s="19">
        <v>167</v>
      </c>
      <c r="B181" s="19">
        <v>245</v>
      </c>
      <c r="C181" s="19">
        <v>669</v>
      </c>
      <c r="D181" s="19">
        <v>1</v>
      </c>
      <c r="F181" s="25">
        <v>93668</v>
      </c>
      <c r="G181" s="6">
        <v>112904</v>
      </c>
      <c r="H181" s="6"/>
      <c r="I181" s="6">
        <v>42562</v>
      </c>
      <c r="J181" s="6"/>
      <c r="K181" s="6">
        <v>47689</v>
      </c>
      <c r="M181" s="4">
        <v>5089</v>
      </c>
      <c r="N181" s="4">
        <f t="shared" si="8"/>
        <v>476676452</v>
      </c>
      <c r="O181" s="4">
        <v>4913</v>
      </c>
      <c r="P181" s="4">
        <f t="shared" si="10"/>
        <v>554697352</v>
      </c>
      <c r="Q181" s="17"/>
      <c r="R181" s="17"/>
    </row>
    <row r="182" spans="1:18" ht="12.75">
      <c r="A182" s="4">
        <v>168</v>
      </c>
      <c r="B182" s="4">
        <v>245</v>
      </c>
      <c r="C182" s="4">
        <v>707</v>
      </c>
      <c r="D182" s="4">
        <v>1</v>
      </c>
      <c r="F182" s="25">
        <v>132300</v>
      </c>
      <c r="G182" s="6">
        <v>154827</v>
      </c>
      <c r="H182" s="6"/>
      <c r="I182" s="6">
        <v>95258</v>
      </c>
      <c r="J182" s="6"/>
      <c r="K182" s="6">
        <v>102019</v>
      </c>
      <c r="M182" s="4">
        <v>5089</v>
      </c>
      <c r="N182" s="4">
        <f t="shared" si="8"/>
        <v>673274700</v>
      </c>
      <c r="O182" s="4">
        <v>4913</v>
      </c>
      <c r="P182" s="4">
        <f t="shared" si="10"/>
        <v>760665051</v>
      </c>
      <c r="Q182" s="17"/>
      <c r="R182" s="17"/>
    </row>
    <row r="183" spans="1:18" ht="12.75">
      <c r="A183" s="4">
        <v>169</v>
      </c>
      <c r="B183" s="4">
        <v>245</v>
      </c>
      <c r="C183" s="4">
        <v>727</v>
      </c>
      <c r="D183" s="4">
        <v>1</v>
      </c>
      <c r="F183" s="25">
        <v>112092</v>
      </c>
      <c r="G183" s="6">
        <v>126656</v>
      </c>
      <c r="H183" s="6"/>
      <c r="I183" s="6">
        <v>66894</v>
      </c>
      <c r="J183" s="6"/>
      <c r="K183" s="6">
        <v>77341</v>
      </c>
      <c r="M183" s="4">
        <v>5089</v>
      </c>
      <c r="N183" s="4">
        <f t="shared" si="8"/>
        <v>570436188</v>
      </c>
      <c r="O183" s="4">
        <v>4913</v>
      </c>
      <c r="P183" s="4">
        <f t="shared" si="10"/>
        <v>622260928</v>
      </c>
      <c r="Q183" s="17"/>
      <c r="R183" s="17"/>
    </row>
    <row r="184" spans="1:18" ht="12.75">
      <c r="A184" s="4">
        <v>170</v>
      </c>
      <c r="B184" s="4">
        <v>245</v>
      </c>
      <c r="C184" s="4">
        <v>769</v>
      </c>
      <c r="D184" s="4">
        <v>1</v>
      </c>
      <c r="F184" s="25">
        <v>61495</v>
      </c>
      <c r="G184" s="6">
        <v>93351</v>
      </c>
      <c r="H184" s="6"/>
      <c r="I184" s="6">
        <v>27092</v>
      </c>
      <c r="J184" s="6"/>
      <c r="K184" s="6">
        <v>29195</v>
      </c>
      <c r="M184" s="4">
        <v>5089</v>
      </c>
      <c r="N184" s="4">
        <f t="shared" si="8"/>
        <v>312948055</v>
      </c>
      <c r="O184" s="4">
        <v>4913</v>
      </c>
      <c r="P184" s="4">
        <f t="shared" si="10"/>
        <v>458633463</v>
      </c>
      <c r="Q184" s="17"/>
      <c r="R184" s="17"/>
    </row>
    <row r="185" spans="1:20" ht="12.75">
      <c r="A185" s="4">
        <v>171</v>
      </c>
      <c r="B185" s="4">
        <v>245</v>
      </c>
      <c r="C185" s="4">
        <v>999</v>
      </c>
      <c r="D185" s="4">
        <v>1</v>
      </c>
      <c r="F185" s="25">
        <v>172365</v>
      </c>
      <c r="G185" s="6">
        <v>215756</v>
      </c>
      <c r="H185" s="6"/>
      <c r="I185" s="6">
        <v>135178</v>
      </c>
      <c r="J185" s="6"/>
      <c r="K185" s="6">
        <v>121674</v>
      </c>
      <c r="M185" s="4">
        <v>5089</v>
      </c>
      <c r="N185" s="4">
        <f t="shared" si="8"/>
        <v>877165485</v>
      </c>
      <c r="O185" s="4">
        <v>4913</v>
      </c>
      <c r="P185" s="4">
        <f t="shared" si="10"/>
        <v>1060009228</v>
      </c>
      <c r="Q185" s="17">
        <f>(SUM(I168:I185))/(SUM($G168:$G185))</f>
        <v>0.45128443676473345</v>
      </c>
      <c r="R185" s="17">
        <f>(SUM(K168:K185))/(SUM($G168:$G185))</f>
        <v>0.604855661770022</v>
      </c>
      <c r="S185" s="33" t="s">
        <v>347</v>
      </c>
      <c r="T185" s="34"/>
    </row>
    <row r="186" spans="1:20" ht="12.75">
      <c r="A186" s="4">
        <v>172</v>
      </c>
      <c r="B186" s="4">
        <v>245</v>
      </c>
      <c r="C186" s="4">
        <v>67</v>
      </c>
      <c r="D186" s="4">
        <v>4</v>
      </c>
      <c r="F186" s="25">
        <v>140640</v>
      </c>
      <c r="G186" s="6">
        <v>142699</v>
      </c>
      <c r="H186" s="6"/>
      <c r="I186" s="6">
        <v>28847</v>
      </c>
      <c r="J186" s="6"/>
      <c r="K186" s="6">
        <v>71211</v>
      </c>
      <c r="M186" s="4">
        <v>5089</v>
      </c>
      <c r="N186" s="4">
        <f t="shared" si="8"/>
        <v>715716960</v>
      </c>
      <c r="O186" s="4">
        <v>4913</v>
      </c>
      <c r="P186" s="4">
        <f t="shared" si="10"/>
        <v>701080187</v>
      </c>
      <c r="S186" s="17">
        <f aca="true" t="shared" si="11" ref="S186:S203">(I168+I186)/(G168+G186)</f>
        <v>0.2732696928170864</v>
      </c>
      <c r="T186" s="17">
        <f aca="true" t="shared" si="12" ref="T186:T203">(K168+K186)/(G168+G186)</f>
        <v>0.6288720453999984</v>
      </c>
    </row>
    <row r="187" spans="1:20" ht="12.75">
      <c r="A187" s="4">
        <v>173</v>
      </c>
      <c r="B187" s="4">
        <v>245</v>
      </c>
      <c r="C187" s="4">
        <v>107</v>
      </c>
      <c r="D187" s="4">
        <v>4</v>
      </c>
      <c r="F187" s="25">
        <v>36618</v>
      </c>
      <c r="G187" s="6">
        <v>38799</v>
      </c>
      <c r="H187" s="6"/>
      <c r="I187" s="6">
        <v>10347</v>
      </c>
      <c r="J187" s="6"/>
      <c r="K187" s="6">
        <v>18686</v>
      </c>
      <c r="M187" s="4">
        <v>5089</v>
      </c>
      <c r="N187" s="4">
        <f t="shared" si="8"/>
        <v>186349002</v>
      </c>
      <c r="O187" s="4">
        <v>4913</v>
      </c>
      <c r="P187" s="4">
        <f t="shared" si="10"/>
        <v>190619487</v>
      </c>
      <c r="S187" s="17">
        <f t="shared" si="11"/>
        <v>0.5415142389635156</v>
      </c>
      <c r="T187" s="17">
        <f t="shared" si="12"/>
        <v>0.7720759634988057</v>
      </c>
    </row>
    <row r="188" spans="1:20" ht="12.75">
      <c r="A188" s="4">
        <v>174</v>
      </c>
      <c r="B188" s="4">
        <v>245</v>
      </c>
      <c r="C188" s="4">
        <v>268</v>
      </c>
      <c r="D188" s="4">
        <v>4</v>
      </c>
      <c r="F188" s="25">
        <v>24814</v>
      </c>
      <c r="G188" s="6">
        <v>28900</v>
      </c>
      <c r="H188" s="6"/>
      <c r="I188" s="6">
        <v>11018</v>
      </c>
      <c r="J188" s="6"/>
      <c r="K188" s="6">
        <v>14557</v>
      </c>
      <c r="M188" s="4">
        <v>5089</v>
      </c>
      <c r="N188" s="4">
        <f t="shared" si="8"/>
        <v>126278446</v>
      </c>
      <c r="O188" s="4">
        <v>4913</v>
      </c>
      <c r="P188" s="4">
        <f t="shared" si="10"/>
        <v>141985700</v>
      </c>
      <c r="S188" s="17">
        <f t="shared" si="11"/>
        <v>0.531690443025858</v>
      </c>
      <c r="T188" s="17">
        <f t="shared" si="12"/>
        <v>0.7127593559588331</v>
      </c>
    </row>
    <row r="189" spans="1:20" ht="12.75">
      <c r="A189" s="19">
        <v>175</v>
      </c>
      <c r="B189" s="19">
        <v>245</v>
      </c>
      <c r="C189" s="19">
        <v>407</v>
      </c>
      <c r="D189" s="19">
        <v>4</v>
      </c>
      <c r="F189" s="25">
        <v>18563</v>
      </c>
      <c r="G189" s="6">
        <v>20736</v>
      </c>
      <c r="H189" s="6"/>
      <c r="I189" s="6">
        <v>4817</v>
      </c>
      <c r="J189" s="6"/>
      <c r="K189" s="6">
        <v>9542</v>
      </c>
      <c r="M189" s="4">
        <v>5089</v>
      </c>
      <c r="N189" s="4">
        <f t="shared" si="8"/>
        <v>94467107</v>
      </c>
      <c r="O189" s="4">
        <v>4913</v>
      </c>
      <c r="P189" s="4">
        <f t="shared" si="10"/>
        <v>101875968</v>
      </c>
      <c r="S189" s="17">
        <f t="shared" si="11"/>
        <v>0.3690624449849055</v>
      </c>
      <c r="T189" s="17">
        <f t="shared" si="12"/>
        <v>0.5960669505173865</v>
      </c>
    </row>
    <row r="190" spans="1:20" ht="12.75">
      <c r="A190" s="19">
        <v>176</v>
      </c>
      <c r="B190" s="19">
        <v>245</v>
      </c>
      <c r="C190" s="19">
        <v>447</v>
      </c>
      <c r="D190" s="19">
        <v>4</v>
      </c>
      <c r="F190" s="25">
        <v>2031</v>
      </c>
      <c r="G190" s="6">
        <v>2200</v>
      </c>
      <c r="H190" s="6"/>
      <c r="I190" s="6">
        <v>519</v>
      </c>
      <c r="J190" s="6"/>
      <c r="K190" s="6">
        <v>1273</v>
      </c>
      <c r="M190" s="4">
        <v>5089</v>
      </c>
      <c r="N190" s="4">
        <f t="shared" si="8"/>
        <v>10335759</v>
      </c>
      <c r="O190" s="4">
        <v>4913</v>
      </c>
      <c r="P190" s="4">
        <f t="shared" si="10"/>
        <v>10808600</v>
      </c>
      <c r="S190" s="17">
        <f t="shared" si="11"/>
        <v>0.46341510193904756</v>
      </c>
      <c r="T190" s="17">
        <f t="shared" si="12"/>
        <v>0.6707359174514279</v>
      </c>
    </row>
    <row r="191" spans="1:20" ht="12.75">
      <c r="A191" s="4">
        <v>177</v>
      </c>
      <c r="B191" s="4">
        <v>245</v>
      </c>
      <c r="C191" s="4">
        <v>507</v>
      </c>
      <c r="D191" s="4">
        <v>4</v>
      </c>
      <c r="F191" s="25">
        <v>52585</v>
      </c>
      <c r="G191" s="6">
        <v>56719</v>
      </c>
      <c r="H191" s="6"/>
      <c r="I191" s="6">
        <v>17710</v>
      </c>
      <c r="J191" s="6"/>
      <c r="K191" s="6">
        <v>29625</v>
      </c>
      <c r="M191" s="4">
        <v>5089</v>
      </c>
      <c r="N191" s="4">
        <f t="shared" si="8"/>
        <v>267605065</v>
      </c>
      <c r="O191" s="4">
        <v>4913</v>
      </c>
      <c r="P191" s="4">
        <f t="shared" si="10"/>
        <v>278660447</v>
      </c>
      <c r="S191" s="17">
        <f t="shared" si="11"/>
        <v>0.42787176417829287</v>
      </c>
      <c r="T191" s="17">
        <f t="shared" si="12"/>
        <v>0.6327115047122674</v>
      </c>
    </row>
    <row r="192" spans="1:20" ht="12.75">
      <c r="A192" s="19">
        <v>178</v>
      </c>
      <c r="B192" s="19">
        <v>245</v>
      </c>
      <c r="C192" s="19">
        <v>607</v>
      </c>
      <c r="D192" s="19">
        <v>4</v>
      </c>
      <c r="F192" s="25">
        <v>27055</v>
      </c>
      <c r="G192" s="6">
        <v>29333</v>
      </c>
      <c r="H192" s="6"/>
      <c r="I192" s="6">
        <v>9046</v>
      </c>
      <c r="J192" s="6"/>
      <c r="K192" s="6">
        <v>13736</v>
      </c>
      <c r="M192" s="4">
        <v>5089</v>
      </c>
      <c r="N192" s="4">
        <f t="shared" si="8"/>
        <v>137682895</v>
      </c>
      <c r="O192" s="4">
        <v>4913</v>
      </c>
      <c r="P192" s="4">
        <f t="shared" si="10"/>
        <v>144113029</v>
      </c>
      <c r="S192" s="17">
        <f t="shared" si="11"/>
        <v>0.35290546949098955</v>
      </c>
      <c r="T192" s="17">
        <f t="shared" si="12"/>
        <v>0.4741068605754031</v>
      </c>
    </row>
    <row r="193" spans="1:20" ht="12.75">
      <c r="A193" s="19">
        <v>179</v>
      </c>
      <c r="B193" s="19">
        <v>245</v>
      </c>
      <c r="C193" s="19">
        <v>609</v>
      </c>
      <c r="D193" s="19">
        <v>4</v>
      </c>
      <c r="F193" s="25">
        <v>16096</v>
      </c>
      <c r="G193" s="6">
        <v>24123</v>
      </c>
      <c r="H193" s="6"/>
      <c r="I193" s="6">
        <v>6985</v>
      </c>
      <c r="J193" s="6"/>
      <c r="K193" s="6">
        <v>7842</v>
      </c>
      <c r="M193" s="4">
        <v>5089</v>
      </c>
      <c r="N193" s="4">
        <f t="shared" si="8"/>
        <v>81912544</v>
      </c>
      <c r="O193" s="4">
        <v>4913</v>
      </c>
      <c r="P193" s="4">
        <f t="shared" si="10"/>
        <v>118516299</v>
      </c>
      <c r="S193" s="17">
        <f t="shared" si="11"/>
        <v>0.37607957736733716</v>
      </c>
      <c r="T193" s="17">
        <f t="shared" si="12"/>
        <v>0.3646346327605434</v>
      </c>
    </row>
    <row r="194" spans="1:20" ht="12.75">
      <c r="A194" s="19">
        <v>180</v>
      </c>
      <c r="B194" s="19">
        <v>245</v>
      </c>
      <c r="C194" s="19">
        <v>628</v>
      </c>
      <c r="D194" s="19">
        <v>4</v>
      </c>
      <c r="F194" s="25">
        <v>85244</v>
      </c>
      <c r="G194" s="6">
        <v>117089</v>
      </c>
      <c r="H194" s="6"/>
      <c r="I194" s="6">
        <v>16071</v>
      </c>
      <c r="J194" s="6"/>
      <c r="K194" s="6">
        <v>28638</v>
      </c>
      <c r="M194" s="4">
        <v>5089</v>
      </c>
      <c r="N194" s="4">
        <f t="shared" si="8"/>
        <v>433806716</v>
      </c>
      <c r="O194" s="4">
        <v>4913</v>
      </c>
      <c r="P194" s="4">
        <f t="shared" si="10"/>
        <v>575258257</v>
      </c>
      <c r="S194" s="17">
        <f t="shared" si="11"/>
        <v>0.18352019199776312</v>
      </c>
      <c r="T194" s="17">
        <f t="shared" si="12"/>
        <v>0.3191613301592603</v>
      </c>
    </row>
    <row r="195" spans="1:20" ht="12.75">
      <c r="A195" s="19">
        <v>181</v>
      </c>
      <c r="B195" s="19">
        <v>245</v>
      </c>
      <c r="C195" s="19">
        <v>639</v>
      </c>
      <c r="D195" s="19">
        <v>4</v>
      </c>
      <c r="F195" s="25">
        <v>23847</v>
      </c>
      <c r="G195" s="6">
        <v>24953</v>
      </c>
      <c r="H195" s="6"/>
      <c r="I195" s="6">
        <v>7197</v>
      </c>
      <c r="J195" s="6"/>
      <c r="K195" s="6">
        <v>12621</v>
      </c>
      <c r="M195" s="4">
        <v>5089</v>
      </c>
      <c r="N195" s="4">
        <f t="shared" si="8"/>
        <v>121357383</v>
      </c>
      <c r="O195" s="4">
        <v>4913</v>
      </c>
      <c r="P195" s="4">
        <f t="shared" si="10"/>
        <v>122594089</v>
      </c>
      <c r="S195" s="17">
        <f t="shared" si="11"/>
        <v>0.29772036229669074</v>
      </c>
      <c r="T195" s="17">
        <f t="shared" si="12"/>
        <v>0.5124921572097363</v>
      </c>
    </row>
    <row r="196" spans="1:20" ht="12.75">
      <c r="A196" s="19">
        <v>182</v>
      </c>
      <c r="B196" s="19">
        <v>245</v>
      </c>
      <c r="C196" s="19">
        <v>648</v>
      </c>
      <c r="D196" s="19">
        <v>4</v>
      </c>
      <c r="F196" s="25">
        <v>97547</v>
      </c>
      <c r="G196" s="6">
        <v>101010</v>
      </c>
      <c r="H196" s="6"/>
      <c r="I196" s="6">
        <v>12886</v>
      </c>
      <c r="J196" s="6"/>
      <c r="K196" s="6">
        <v>32339</v>
      </c>
      <c r="M196" s="4">
        <v>5089</v>
      </c>
      <c r="N196" s="4">
        <f t="shared" si="8"/>
        <v>496416683</v>
      </c>
      <c r="O196" s="4">
        <v>4913</v>
      </c>
      <c r="P196" s="4">
        <f t="shared" si="10"/>
        <v>496262130</v>
      </c>
      <c r="S196" s="17">
        <f t="shared" si="11"/>
        <v>0.13396869349342658</v>
      </c>
      <c r="T196" s="17">
        <f t="shared" si="12"/>
        <v>0.27981309192034326</v>
      </c>
    </row>
    <row r="197" spans="1:20" ht="12.75">
      <c r="A197" s="19">
        <v>183</v>
      </c>
      <c r="B197" s="19">
        <v>245</v>
      </c>
      <c r="C197" s="19">
        <v>657</v>
      </c>
      <c r="D197" s="19">
        <v>4</v>
      </c>
      <c r="F197" s="25">
        <v>14581</v>
      </c>
      <c r="G197" s="6">
        <v>24391</v>
      </c>
      <c r="H197" s="6"/>
      <c r="I197" s="6">
        <v>8063</v>
      </c>
      <c r="J197" s="6"/>
      <c r="K197" s="6">
        <v>10351</v>
      </c>
      <c r="M197" s="4">
        <v>5089</v>
      </c>
      <c r="N197" s="4">
        <f t="shared" si="8"/>
        <v>74202709</v>
      </c>
      <c r="O197" s="4">
        <v>4913</v>
      </c>
      <c r="P197" s="4">
        <f t="shared" si="10"/>
        <v>119832983</v>
      </c>
      <c r="S197" s="17">
        <f t="shared" si="11"/>
        <v>0.3732727918048637</v>
      </c>
      <c r="T197" s="17">
        <f t="shared" si="12"/>
        <v>0.407798597427393</v>
      </c>
    </row>
    <row r="198" spans="1:20" ht="12.75">
      <c r="A198" s="19">
        <v>184</v>
      </c>
      <c r="B198" s="19">
        <v>245</v>
      </c>
      <c r="C198" s="19">
        <v>667</v>
      </c>
      <c r="D198" s="19">
        <v>4</v>
      </c>
      <c r="F198" s="25">
        <v>23613</v>
      </c>
      <c r="G198" s="6">
        <v>27596</v>
      </c>
      <c r="H198" s="6"/>
      <c r="I198" s="6">
        <v>8752</v>
      </c>
      <c r="J198" s="6"/>
      <c r="K198" s="6">
        <v>12487</v>
      </c>
      <c r="M198" s="4">
        <v>5089</v>
      </c>
      <c r="N198" s="4">
        <f t="shared" si="8"/>
        <v>120166557</v>
      </c>
      <c r="O198" s="4">
        <v>4913</v>
      </c>
      <c r="P198" s="4">
        <f t="shared" si="10"/>
        <v>135579148</v>
      </c>
      <c r="S198" s="17">
        <f t="shared" si="11"/>
        <v>0.3640853007474196</v>
      </c>
      <c r="T198" s="17">
        <f t="shared" si="12"/>
        <v>0.523786926088504</v>
      </c>
    </row>
    <row r="199" spans="1:20" ht="12.75">
      <c r="A199" s="19">
        <v>185</v>
      </c>
      <c r="B199" s="19">
        <v>245</v>
      </c>
      <c r="C199" s="19">
        <v>669</v>
      </c>
      <c r="D199" s="19">
        <v>4</v>
      </c>
      <c r="F199" s="25">
        <v>61385</v>
      </c>
      <c r="G199" s="6">
        <v>87789</v>
      </c>
      <c r="H199" s="6"/>
      <c r="I199" s="6">
        <v>26058</v>
      </c>
      <c r="J199" s="6"/>
      <c r="K199" s="6">
        <v>28848</v>
      </c>
      <c r="M199" s="4">
        <v>5089</v>
      </c>
      <c r="N199" s="4">
        <f t="shared" si="8"/>
        <v>312388265</v>
      </c>
      <c r="O199" s="4">
        <v>4913</v>
      </c>
      <c r="P199" s="4">
        <f t="shared" si="10"/>
        <v>431307357</v>
      </c>
      <c r="S199" s="17">
        <f t="shared" si="11"/>
        <v>0.34191526361158586</v>
      </c>
      <c r="T199" s="17">
        <f t="shared" si="12"/>
        <v>0.3813635752118908</v>
      </c>
    </row>
    <row r="200" spans="1:20" ht="12.75">
      <c r="A200" s="4">
        <v>186</v>
      </c>
      <c r="B200" s="4">
        <v>245</v>
      </c>
      <c r="C200" s="4">
        <v>707</v>
      </c>
      <c r="D200" s="4">
        <v>4</v>
      </c>
      <c r="F200" s="25">
        <v>20478</v>
      </c>
      <c r="G200" s="6">
        <v>22903</v>
      </c>
      <c r="H200" s="6"/>
      <c r="I200" s="6">
        <v>13809</v>
      </c>
      <c r="J200" s="6"/>
      <c r="K200" s="6">
        <v>15292</v>
      </c>
      <c r="M200" s="4">
        <v>5089</v>
      </c>
      <c r="N200" s="4">
        <f t="shared" si="8"/>
        <v>104212542</v>
      </c>
      <c r="O200" s="4">
        <v>4913</v>
      </c>
      <c r="P200" s="4">
        <f t="shared" si="10"/>
        <v>112522439</v>
      </c>
      <c r="S200" s="17">
        <f t="shared" si="11"/>
        <v>0.6136667979519496</v>
      </c>
      <c r="T200" s="17">
        <f t="shared" si="12"/>
        <v>0.6600517639115512</v>
      </c>
    </row>
    <row r="201" spans="1:20" ht="12.75">
      <c r="A201" s="4">
        <v>187</v>
      </c>
      <c r="B201" s="4">
        <v>245</v>
      </c>
      <c r="C201" s="4">
        <v>727</v>
      </c>
      <c r="D201" s="4">
        <v>4</v>
      </c>
      <c r="F201" s="25">
        <v>46153</v>
      </c>
      <c r="G201" s="6">
        <v>51769</v>
      </c>
      <c r="H201" s="6"/>
      <c r="I201" s="6">
        <v>16449</v>
      </c>
      <c r="J201" s="6"/>
      <c r="K201" s="6">
        <v>23725</v>
      </c>
      <c r="M201" s="4">
        <v>5089</v>
      </c>
      <c r="N201" s="4">
        <f t="shared" si="8"/>
        <v>234872617</v>
      </c>
      <c r="O201" s="4">
        <v>4913</v>
      </c>
      <c r="P201" s="4">
        <f t="shared" si="10"/>
        <v>254341097</v>
      </c>
      <c r="S201" s="17">
        <f t="shared" si="11"/>
        <v>0.467103825136612</v>
      </c>
      <c r="T201" s="17">
        <f t="shared" si="12"/>
        <v>0.5664340759422727</v>
      </c>
    </row>
    <row r="202" spans="1:20" ht="12.75">
      <c r="A202" s="4">
        <v>188</v>
      </c>
      <c r="B202" s="4">
        <v>245</v>
      </c>
      <c r="C202" s="4">
        <v>769</v>
      </c>
      <c r="D202" s="4">
        <v>4</v>
      </c>
      <c r="F202" s="25">
        <v>47770</v>
      </c>
      <c r="G202" s="6">
        <v>73259</v>
      </c>
      <c r="H202" s="6"/>
      <c r="I202" s="6">
        <v>16047</v>
      </c>
      <c r="J202" s="6"/>
      <c r="K202" s="6">
        <v>22913</v>
      </c>
      <c r="M202" s="4">
        <v>5089</v>
      </c>
      <c r="N202" s="4">
        <f t="shared" si="8"/>
        <v>243101530</v>
      </c>
      <c r="O202" s="4">
        <v>4913</v>
      </c>
      <c r="P202" s="4">
        <f t="shared" si="10"/>
        <v>359921467</v>
      </c>
      <c r="S202" s="17">
        <f t="shared" si="11"/>
        <v>0.2589220334913871</v>
      </c>
      <c r="T202" s="17">
        <f t="shared" si="12"/>
        <v>0.3127543364744013</v>
      </c>
    </row>
    <row r="203" spans="1:20" ht="12.75">
      <c r="A203" s="4">
        <v>189</v>
      </c>
      <c r="B203" s="4">
        <v>245</v>
      </c>
      <c r="C203" s="4">
        <v>999</v>
      </c>
      <c r="D203" s="4">
        <v>4</v>
      </c>
      <c r="F203" s="25">
        <v>33192</v>
      </c>
      <c r="G203" s="6">
        <v>40451</v>
      </c>
      <c r="H203" s="6"/>
      <c r="I203" s="6">
        <v>14859</v>
      </c>
      <c r="J203" s="6"/>
      <c r="K203" s="6">
        <v>17082</v>
      </c>
      <c r="M203" s="4">
        <v>5089</v>
      </c>
      <c r="N203" s="4">
        <f t="shared" si="8"/>
        <v>168914088</v>
      </c>
      <c r="O203" s="4">
        <v>4913</v>
      </c>
      <c r="P203" s="4">
        <f t="shared" si="10"/>
        <v>198735763</v>
      </c>
      <c r="Q203" s="17">
        <f>(SUM(I186:I203))/(SUM($G186:$G203))</f>
        <v>0.25087485883642957</v>
      </c>
      <c r="R203" s="17">
        <f>(SUM(K186:K203))/(SUM($G186:$G203))</f>
        <v>0.40533540901632087</v>
      </c>
      <c r="S203" s="17">
        <f t="shared" si="11"/>
        <v>0.5856085118673573</v>
      </c>
      <c r="T203" s="17">
        <f t="shared" si="12"/>
        <v>0.5415777086496466</v>
      </c>
    </row>
    <row r="204" spans="1:18" ht="12.75">
      <c r="A204" s="4"/>
      <c r="B204" s="4"/>
      <c r="C204" s="4"/>
      <c r="D204" s="4"/>
      <c r="F204" s="6"/>
      <c r="G204" s="6"/>
      <c r="H204" s="6"/>
      <c r="I204" s="6"/>
      <c r="J204" s="6"/>
      <c r="K204" s="6"/>
      <c r="M204" s="4"/>
      <c r="O204" s="4"/>
      <c r="P204" s="4"/>
      <c r="Q204" s="17"/>
      <c r="R204" s="17"/>
    </row>
    <row r="205" spans="1:21" ht="12.75">
      <c r="A205" s="19">
        <v>189.95</v>
      </c>
      <c r="B205" s="19">
        <v>246</v>
      </c>
      <c r="C205" s="19">
        <v>999</v>
      </c>
      <c r="D205" s="19">
        <v>9</v>
      </c>
      <c r="E205" s="9"/>
      <c r="F205" s="21">
        <v>5198885</v>
      </c>
      <c r="G205" s="21">
        <v>6238076</v>
      </c>
      <c r="H205" s="21"/>
      <c r="I205" s="21">
        <v>2713782</v>
      </c>
      <c r="J205" s="21"/>
      <c r="K205" s="21">
        <v>3283795</v>
      </c>
      <c r="L205" s="9"/>
      <c r="M205" s="24">
        <v>4107</v>
      </c>
      <c r="N205" s="22">
        <f>SUM(N142:N203)/$F205</f>
        <v>5310.060516822357</v>
      </c>
      <c r="O205" s="24">
        <v>4007</v>
      </c>
      <c r="P205" s="22">
        <f>SUM(P142:P203)/$G205</f>
        <v>5064.043665867489</v>
      </c>
      <c r="Q205" s="17">
        <f>I205/G205</f>
        <v>0.43503509736014756</v>
      </c>
      <c r="R205" s="17">
        <f>K205/G205</f>
        <v>0.5264115089332031</v>
      </c>
      <c r="S205" s="9"/>
      <c r="T205" s="9"/>
      <c r="U205" s="9"/>
    </row>
    <row r="206" spans="1:18" ht="12.75">
      <c r="A206" s="4"/>
      <c r="B206" s="4"/>
      <c r="C206" s="4"/>
      <c r="D206" s="4"/>
      <c r="F206" s="6"/>
      <c r="G206" s="6"/>
      <c r="H206" s="6"/>
      <c r="I206" s="6"/>
      <c r="J206" s="6"/>
      <c r="K206" s="6"/>
      <c r="Q206" s="17"/>
      <c r="R206" s="17"/>
    </row>
    <row r="207" spans="1:18" ht="12.75">
      <c r="A207" s="4">
        <v>191</v>
      </c>
      <c r="B207" s="4">
        <v>260</v>
      </c>
      <c r="C207" s="4">
        <v>999</v>
      </c>
      <c r="D207" s="4">
        <v>9</v>
      </c>
      <c r="F207" s="25">
        <v>53053</v>
      </c>
      <c r="G207" s="6">
        <v>66903</v>
      </c>
      <c r="H207" s="6"/>
      <c r="I207" s="6">
        <v>39818</v>
      </c>
      <c r="J207" s="6"/>
      <c r="K207" s="6">
        <v>31268</v>
      </c>
      <c r="M207" s="4">
        <v>6093</v>
      </c>
      <c r="N207" s="4">
        <f aca="true" t="shared" si="13" ref="N207:N223">M207*F207</f>
        <v>323251929</v>
      </c>
      <c r="O207" s="4">
        <v>5871</v>
      </c>
      <c r="P207" s="4">
        <f aca="true" t="shared" si="14" ref="P207:P223">O207*G207</f>
        <v>392787513</v>
      </c>
      <c r="Q207" s="17"/>
      <c r="R207" s="17"/>
    </row>
    <row r="208" spans="1:18" ht="12.75">
      <c r="A208" s="4">
        <v>192</v>
      </c>
      <c r="B208" s="4">
        <v>261</v>
      </c>
      <c r="C208" s="4">
        <v>999</v>
      </c>
      <c r="D208" s="4">
        <v>9</v>
      </c>
      <c r="F208" s="25">
        <v>5001</v>
      </c>
      <c r="G208" s="6">
        <v>5278</v>
      </c>
      <c r="H208" s="6"/>
      <c r="I208" s="6">
        <v>897</v>
      </c>
      <c r="J208" s="6"/>
      <c r="K208" s="6">
        <v>2637</v>
      </c>
      <c r="M208" s="4">
        <v>3594</v>
      </c>
      <c r="N208" s="4">
        <f t="shared" si="13"/>
        <v>17973594</v>
      </c>
      <c r="O208" s="4">
        <v>3440</v>
      </c>
      <c r="P208" s="4">
        <f t="shared" si="14"/>
        <v>18156320</v>
      </c>
      <c r="Q208" s="17"/>
      <c r="R208" s="17"/>
    </row>
    <row r="209" spans="1:18" ht="12.75">
      <c r="A209" s="4">
        <v>193</v>
      </c>
      <c r="B209" s="4">
        <v>262</v>
      </c>
      <c r="C209" s="4">
        <v>999</v>
      </c>
      <c r="D209" s="4">
        <v>9</v>
      </c>
      <c r="F209" s="25">
        <v>3776</v>
      </c>
      <c r="G209" s="6">
        <v>41024</v>
      </c>
      <c r="H209" s="6"/>
      <c r="I209" s="6">
        <v>8166</v>
      </c>
      <c r="J209" s="6"/>
      <c r="K209" s="6">
        <v>2060</v>
      </c>
      <c r="M209" s="4">
        <v>4168</v>
      </c>
      <c r="N209" s="4">
        <f t="shared" si="13"/>
        <v>15738368</v>
      </c>
      <c r="O209" s="4">
        <v>2569</v>
      </c>
      <c r="P209" s="4">
        <f t="shared" si="14"/>
        <v>105390656</v>
      </c>
      <c r="Q209" s="17"/>
      <c r="R209" s="17"/>
    </row>
    <row r="210" spans="1:18" ht="12.75">
      <c r="A210" s="4">
        <v>194</v>
      </c>
      <c r="B210" s="4">
        <v>264</v>
      </c>
      <c r="C210" s="4">
        <v>999</v>
      </c>
      <c r="D210" s="4">
        <v>9</v>
      </c>
      <c r="F210" s="25">
        <v>26303</v>
      </c>
      <c r="G210" s="6">
        <v>124501</v>
      </c>
      <c r="H210" s="6"/>
      <c r="I210" s="6">
        <v>24382</v>
      </c>
      <c r="J210" s="6"/>
      <c r="K210" s="6">
        <v>7010</v>
      </c>
      <c r="M210" s="4">
        <v>3279</v>
      </c>
      <c r="N210" s="4">
        <f t="shared" si="13"/>
        <v>86247537</v>
      </c>
      <c r="O210" s="4">
        <v>2564</v>
      </c>
      <c r="P210" s="4">
        <f t="shared" si="14"/>
        <v>319220564</v>
      </c>
      <c r="Q210" s="17"/>
      <c r="R210" s="17"/>
    </row>
    <row r="211" spans="1:18" ht="12.75">
      <c r="A211" s="4">
        <v>195</v>
      </c>
      <c r="B211" s="4">
        <v>265</v>
      </c>
      <c r="C211" s="4">
        <v>999</v>
      </c>
      <c r="D211" s="4">
        <v>9</v>
      </c>
      <c r="F211" s="25">
        <v>405502</v>
      </c>
      <c r="G211" s="6">
        <v>464020</v>
      </c>
      <c r="H211" s="6"/>
      <c r="I211" s="6">
        <v>234071</v>
      </c>
      <c r="J211" s="6"/>
      <c r="K211" s="6">
        <v>218401</v>
      </c>
      <c r="M211" s="4">
        <v>5457</v>
      </c>
      <c r="N211" s="4">
        <f t="shared" si="13"/>
        <v>2212824414</v>
      </c>
      <c r="O211" s="4">
        <v>5343</v>
      </c>
      <c r="P211" s="4">
        <f t="shared" si="14"/>
        <v>2479258860</v>
      </c>
      <c r="Q211" s="17"/>
      <c r="R211" s="17"/>
    </row>
    <row r="212" spans="1:18" ht="12.75">
      <c r="A212" s="4">
        <v>196</v>
      </c>
      <c r="B212" s="4">
        <v>266</v>
      </c>
      <c r="C212" s="4">
        <v>999</v>
      </c>
      <c r="D212" s="4">
        <v>9</v>
      </c>
      <c r="F212" s="25">
        <v>57452</v>
      </c>
      <c r="G212" s="6">
        <v>68483</v>
      </c>
      <c r="H212" s="6"/>
      <c r="I212" s="6">
        <v>6162</v>
      </c>
      <c r="J212" s="6"/>
      <c r="K212" s="6">
        <v>3828</v>
      </c>
      <c r="M212" s="4">
        <v>1643</v>
      </c>
      <c r="N212" s="4">
        <f t="shared" si="13"/>
        <v>94393636</v>
      </c>
      <c r="O212" s="4">
        <v>1940</v>
      </c>
      <c r="P212" s="4">
        <f t="shared" si="14"/>
        <v>132857020</v>
      </c>
      <c r="Q212" s="17"/>
      <c r="R212" s="17"/>
    </row>
    <row r="213" spans="1:18" ht="12.75">
      <c r="A213" s="4">
        <v>197</v>
      </c>
      <c r="B213" s="4">
        <v>270</v>
      </c>
      <c r="C213" s="4">
        <v>999</v>
      </c>
      <c r="D213" s="4">
        <v>9</v>
      </c>
      <c r="F213" s="25">
        <v>179127</v>
      </c>
      <c r="G213" s="6">
        <v>265274</v>
      </c>
      <c r="H213" s="6"/>
      <c r="I213" s="6">
        <v>125832</v>
      </c>
      <c r="J213" s="6"/>
      <c r="K213" s="6">
        <v>116460</v>
      </c>
      <c r="M213" s="4">
        <v>5528</v>
      </c>
      <c r="N213" s="4">
        <f t="shared" si="13"/>
        <v>990214056</v>
      </c>
      <c r="O213" s="4">
        <v>5092</v>
      </c>
      <c r="P213" s="4">
        <f t="shared" si="14"/>
        <v>1350775208</v>
      </c>
      <c r="Q213" s="17"/>
      <c r="R213" s="17"/>
    </row>
    <row r="214" spans="1:18" ht="12.75">
      <c r="A214" s="4">
        <v>198</v>
      </c>
      <c r="B214" s="4">
        <v>271</v>
      </c>
      <c r="C214" s="4">
        <v>999</v>
      </c>
      <c r="D214" s="4">
        <v>9</v>
      </c>
      <c r="F214" s="25">
        <v>90964</v>
      </c>
      <c r="G214" s="6">
        <v>99677</v>
      </c>
      <c r="H214" s="6"/>
      <c r="I214" s="6">
        <v>74035</v>
      </c>
      <c r="J214" s="6"/>
      <c r="K214" s="6">
        <v>66052</v>
      </c>
      <c r="M214" s="4">
        <v>7253</v>
      </c>
      <c r="N214" s="4">
        <f t="shared" si="13"/>
        <v>659761892</v>
      </c>
      <c r="O214" s="4">
        <v>7193</v>
      </c>
      <c r="P214" s="4">
        <f t="shared" si="14"/>
        <v>716976661</v>
      </c>
      <c r="Q214" s="17"/>
      <c r="R214" s="17"/>
    </row>
    <row r="215" spans="1:18" ht="12.75">
      <c r="A215" s="4">
        <v>199</v>
      </c>
      <c r="B215" s="4">
        <v>281</v>
      </c>
      <c r="C215" s="4">
        <v>999</v>
      </c>
      <c r="D215" s="4">
        <v>9</v>
      </c>
      <c r="F215" s="25">
        <v>383958</v>
      </c>
      <c r="G215" s="6">
        <v>421129</v>
      </c>
      <c r="H215" s="6"/>
      <c r="I215" s="6">
        <v>222414</v>
      </c>
      <c r="J215" s="6"/>
      <c r="K215" s="6">
        <v>236846</v>
      </c>
      <c r="M215" s="4">
        <v>5850</v>
      </c>
      <c r="N215" s="4">
        <f t="shared" si="13"/>
        <v>2246154300</v>
      </c>
      <c r="O215" s="4">
        <v>5696</v>
      </c>
      <c r="P215" s="4">
        <f t="shared" si="14"/>
        <v>2398750784</v>
      </c>
      <c r="Q215" s="17"/>
      <c r="R215" s="17"/>
    </row>
    <row r="216" spans="1:18" ht="12.75">
      <c r="A216" s="4">
        <v>200</v>
      </c>
      <c r="B216" s="4">
        <v>282</v>
      </c>
      <c r="C216" s="4">
        <v>999</v>
      </c>
      <c r="D216" s="4">
        <v>9</v>
      </c>
      <c r="F216" s="25">
        <v>602925</v>
      </c>
      <c r="G216" s="6">
        <v>645783</v>
      </c>
      <c r="H216" s="6"/>
      <c r="I216" s="6">
        <v>261217</v>
      </c>
      <c r="J216" s="6"/>
      <c r="K216" s="6">
        <v>294815</v>
      </c>
      <c r="M216" s="4">
        <v>4730</v>
      </c>
      <c r="N216" s="4">
        <f t="shared" si="13"/>
        <v>2851835250</v>
      </c>
      <c r="O216" s="4">
        <v>4722</v>
      </c>
      <c r="P216" s="4">
        <f t="shared" si="14"/>
        <v>3049387326</v>
      </c>
      <c r="Q216" s="17"/>
      <c r="R216" s="17"/>
    </row>
    <row r="217" spans="1:18" ht="12.75">
      <c r="A217" s="4">
        <v>201</v>
      </c>
      <c r="B217" s="4">
        <v>283</v>
      </c>
      <c r="C217" s="4">
        <v>609</v>
      </c>
      <c r="D217" s="4">
        <v>9</v>
      </c>
      <c r="F217" s="25">
        <v>164105</v>
      </c>
      <c r="G217" s="6">
        <v>858134</v>
      </c>
      <c r="H217" s="6"/>
      <c r="I217" s="6">
        <v>142807</v>
      </c>
      <c r="J217" s="6"/>
      <c r="K217" s="6">
        <v>33898</v>
      </c>
      <c r="M217" s="4">
        <v>3006</v>
      </c>
      <c r="N217" s="4">
        <f t="shared" si="13"/>
        <v>493299630</v>
      </c>
      <c r="O217" s="4">
        <v>2537</v>
      </c>
      <c r="P217" s="4">
        <f t="shared" si="14"/>
        <v>2177085958</v>
      </c>
      <c r="Q217" s="17"/>
      <c r="R217" s="17"/>
    </row>
    <row r="218" spans="1:18" ht="12.75">
      <c r="A218" s="4">
        <v>202</v>
      </c>
      <c r="B218" s="4">
        <v>283</v>
      </c>
      <c r="C218" s="4">
        <v>628</v>
      </c>
      <c r="D218" s="4">
        <v>9</v>
      </c>
      <c r="F218" s="25">
        <v>125077</v>
      </c>
      <c r="G218" s="6">
        <v>297308</v>
      </c>
      <c r="H218" s="6"/>
      <c r="I218" s="6">
        <v>32849</v>
      </c>
      <c r="J218" s="6"/>
      <c r="K218" s="6">
        <v>18563</v>
      </c>
      <c r="M218" s="4">
        <v>3006</v>
      </c>
      <c r="N218" s="4">
        <f t="shared" si="13"/>
        <v>375981462</v>
      </c>
      <c r="O218" s="4">
        <v>2537</v>
      </c>
      <c r="P218" s="4">
        <f t="shared" si="14"/>
        <v>754270396</v>
      </c>
      <c r="Q218" s="17"/>
      <c r="R218" s="17"/>
    </row>
    <row r="219" spans="1:18" ht="12.75">
      <c r="A219" s="4">
        <v>203</v>
      </c>
      <c r="B219" s="4">
        <v>283</v>
      </c>
      <c r="C219" s="4">
        <v>657</v>
      </c>
      <c r="D219" s="4">
        <v>9</v>
      </c>
      <c r="F219" s="25">
        <v>131992</v>
      </c>
      <c r="G219" s="6">
        <v>417917</v>
      </c>
      <c r="H219" s="6"/>
      <c r="I219" s="6">
        <v>84984</v>
      </c>
      <c r="J219" s="6"/>
      <c r="K219" s="6">
        <v>24695</v>
      </c>
      <c r="M219" s="4">
        <v>3006</v>
      </c>
      <c r="N219" s="4">
        <f t="shared" si="13"/>
        <v>396767952</v>
      </c>
      <c r="O219" s="4">
        <v>2537</v>
      </c>
      <c r="P219" s="4">
        <f t="shared" si="14"/>
        <v>1060255429</v>
      </c>
      <c r="Q219" s="17"/>
      <c r="R219" s="17"/>
    </row>
    <row r="220" spans="1:18" ht="12.75">
      <c r="A220" s="4">
        <v>204</v>
      </c>
      <c r="B220" s="4">
        <v>283</v>
      </c>
      <c r="C220" s="4">
        <v>999</v>
      </c>
      <c r="D220" s="4">
        <v>9</v>
      </c>
      <c r="F220" s="25">
        <v>401488</v>
      </c>
      <c r="G220" s="6">
        <v>790162</v>
      </c>
      <c r="H220" s="6"/>
      <c r="I220" s="6">
        <v>177980</v>
      </c>
      <c r="J220" s="6"/>
      <c r="K220" s="6">
        <v>90800</v>
      </c>
      <c r="M220" s="4">
        <v>3006</v>
      </c>
      <c r="N220" s="4">
        <f t="shared" si="13"/>
        <v>1206872928</v>
      </c>
      <c r="O220" s="4">
        <v>2537</v>
      </c>
      <c r="P220" s="4">
        <f t="shared" si="14"/>
        <v>2004640994</v>
      </c>
      <c r="Q220" s="17">
        <f>(SUM(I217:I220))/(SUM($G217:$G220))</f>
        <v>0.18557905768554628</v>
      </c>
      <c r="R220" s="17">
        <f>(SUM(K217:K220))/(SUM($G217:$G220))</f>
        <v>0.07106177605360815</v>
      </c>
    </row>
    <row r="221" spans="1:18" ht="12.75">
      <c r="A221" s="4">
        <v>205</v>
      </c>
      <c r="B221" s="4">
        <v>284</v>
      </c>
      <c r="C221" s="4">
        <v>639</v>
      </c>
      <c r="D221" s="4">
        <v>9</v>
      </c>
      <c r="F221" s="25">
        <v>210283</v>
      </c>
      <c r="G221" s="6">
        <v>215498</v>
      </c>
      <c r="H221" s="6"/>
      <c r="I221" s="6">
        <v>54641</v>
      </c>
      <c r="J221" s="6"/>
      <c r="K221" s="6">
        <v>79179</v>
      </c>
      <c r="M221" s="4">
        <v>3517</v>
      </c>
      <c r="N221" s="4">
        <f t="shared" si="13"/>
        <v>739565311</v>
      </c>
      <c r="O221" s="4">
        <v>3531</v>
      </c>
      <c r="P221" s="4">
        <f t="shared" si="14"/>
        <v>760923438</v>
      </c>
      <c r="Q221" s="17"/>
      <c r="R221" s="17"/>
    </row>
    <row r="222" spans="1:18" ht="12.75">
      <c r="A222" s="4">
        <v>206</v>
      </c>
      <c r="B222" s="4">
        <v>284</v>
      </c>
      <c r="C222" s="4">
        <v>999</v>
      </c>
      <c r="D222" s="4">
        <v>9</v>
      </c>
      <c r="F222" s="25">
        <v>195924</v>
      </c>
      <c r="G222" s="6">
        <v>251166</v>
      </c>
      <c r="H222" s="6"/>
      <c r="I222" s="6">
        <v>68030</v>
      </c>
      <c r="J222" s="6"/>
      <c r="K222" s="6">
        <v>62156</v>
      </c>
      <c r="M222" s="4">
        <v>3517</v>
      </c>
      <c r="N222" s="4">
        <f t="shared" si="13"/>
        <v>689064708</v>
      </c>
      <c r="O222" s="4">
        <v>3531</v>
      </c>
      <c r="P222" s="4">
        <f t="shared" si="14"/>
        <v>886867146</v>
      </c>
      <c r="Q222" s="17">
        <f>(SUM(I221:I222))/(SUM($G221:$G222))</f>
        <v>0.2628679306738896</v>
      </c>
      <c r="R222" s="17">
        <f>(SUM(K221:K222))/(SUM($G221:$G222))</f>
        <v>0.30286244492825676</v>
      </c>
    </row>
    <row r="223" spans="1:18" ht="12.75">
      <c r="A223" s="4">
        <v>207</v>
      </c>
      <c r="B223" s="4">
        <v>285</v>
      </c>
      <c r="C223" s="4">
        <v>999</v>
      </c>
      <c r="D223" s="4">
        <v>9</v>
      </c>
      <c r="F223" s="25">
        <v>153517</v>
      </c>
      <c r="G223" s="6">
        <v>236563</v>
      </c>
      <c r="H223" s="6"/>
      <c r="I223" s="6">
        <v>89389</v>
      </c>
      <c r="J223" s="6"/>
      <c r="K223" s="6">
        <v>72902</v>
      </c>
      <c r="M223" s="4">
        <v>4886</v>
      </c>
      <c r="N223" s="4">
        <f t="shared" si="13"/>
        <v>750084062</v>
      </c>
      <c r="O223" s="4">
        <v>4221</v>
      </c>
      <c r="P223" s="4">
        <f t="shared" si="14"/>
        <v>998532423</v>
      </c>
      <c r="Q223" s="17">
        <f>(SUM(I215:I223))/(SUM($G215:$G223))</f>
        <v>0.27440839353018875</v>
      </c>
      <c r="R223" s="17">
        <f>(SUM(K215:K223))/(SUM($G215:$G223))</f>
        <v>0.2210762375231635</v>
      </c>
    </row>
    <row r="224" spans="1:18" ht="12.75">
      <c r="A224" s="4"/>
      <c r="B224" s="4"/>
      <c r="C224" s="4"/>
      <c r="D224" s="4"/>
      <c r="F224" s="6"/>
      <c r="G224" s="6"/>
      <c r="H224" s="6"/>
      <c r="I224" s="6"/>
      <c r="J224" s="6"/>
      <c r="K224" s="6"/>
      <c r="O224" s="4"/>
      <c r="Q224" s="17"/>
      <c r="R224" s="17"/>
    </row>
    <row r="225" spans="1:45" ht="12.75">
      <c r="A225" s="19">
        <v>207.95</v>
      </c>
      <c r="B225" s="19">
        <v>296</v>
      </c>
      <c r="C225" s="19">
        <v>999</v>
      </c>
      <c r="D225" s="19">
        <v>9</v>
      </c>
      <c r="E225" s="9"/>
      <c r="F225" s="21">
        <v>3190447</v>
      </c>
      <c r="G225" s="21">
        <v>5268820</v>
      </c>
      <c r="H225" s="21"/>
      <c r="I225" s="21">
        <v>1647674</v>
      </c>
      <c r="J225" s="21"/>
      <c r="K225" s="21">
        <v>1361570</v>
      </c>
      <c r="L225" s="9"/>
      <c r="M225" s="4">
        <v>3329</v>
      </c>
      <c r="N225" s="22">
        <f>SUM(N207:N223)/$F225</f>
        <v>4435.1249304564535</v>
      </c>
      <c r="O225" s="4">
        <v>2867</v>
      </c>
      <c r="P225" s="22">
        <f>SUM(P207:P223)/$G225</f>
        <v>3721.1627453585434</v>
      </c>
      <c r="Q225" s="17">
        <f>I225/G225</f>
        <v>0.31272163406607173</v>
      </c>
      <c r="R225" s="17">
        <f>K225/G225</f>
        <v>0.2584202914504576</v>
      </c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</row>
    <row r="226" spans="1:18" ht="12.75">
      <c r="A226" s="4"/>
      <c r="B226" s="4"/>
      <c r="C226" s="4"/>
      <c r="D226" s="4"/>
      <c r="F226" s="6"/>
      <c r="G226" s="6"/>
      <c r="H226" s="6"/>
      <c r="I226" s="6"/>
      <c r="J226" s="6"/>
      <c r="K226" s="6"/>
      <c r="Q226" s="17"/>
      <c r="R226" s="17"/>
    </row>
    <row r="227" spans="1:18" ht="12.75">
      <c r="A227" s="4">
        <v>209</v>
      </c>
      <c r="B227" s="4">
        <v>301</v>
      </c>
      <c r="C227" s="4">
        <v>999</v>
      </c>
      <c r="D227" s="4">
        <v>9</v>
      </c>
      <c r="F227" s="25">
        <v>35294</v>
      </c>
      <c r="G227" s="6">
        <v>255549</v>
      </c>
      <c r="H227" s="6"/>
      <c r="I227" s="6">
        <v>61260</v>
      </c>
      <c r="J227" s="6"/>
      <c r="K227" s="6">
        <v>5079</v>
      </c>
      <c r="M227" s="4">
        <v>3346</v>
      </c>
      <c r="N227" s="4">
        <f aca="true" t="shared" si="15" ref="N227:N284">M227*F227</f>
        <v>118093724</v>
      </c>
      <c r="O227" s="4">
        <v>2738</v>
      </c>
      <c r="P227" s="4">
        <f aca="true" t="shared" si="16" ref="P227:P258">O227*G227</f>
        <v>699693162</v>
      </c>
      <c r="Q227" s="17"/>
      <c r="R227" s="17"/>
    </row>
    <row r="228" spans="1:18" ht="12.75">
      <c r="A228" s="4">
        <v>210</v>
      </c>
      <c r="B228" s="4">
        <v>303</v>
      </c>
      <c r="C228" s="4">
        <v>999</v>
      </c>
      <c r="D228" s="4">
        <v>9</v>
      </c>
      <c r="F228" s="25">
        <v>19394</v>
      </c>
      <c r="G228" s="6">
        <v>106771</v>
      </c>
      <c r="H228" s="6"/>
      <c r="I228" s="6">
        <v>20031</v>
      </c>
      <c r="J228" s="6"/>
      <c r="K228" s="6">
        <v>3539</v>
      </c>
      <c r="M228" s="4">
        <v>2995</v>
      </c>
      <c r="N228" s="4">
        <f t="shared" si="15"/>
        <v>58085030</v>
      </c>
      <c r="O228" s="4">
        <v>2462</v>
      </c>
      <c r="P228" s="4">
        <f t="shared" si="16"/>
        <v>262870202</v>
      </c>
      <c r="Q228" s="17"/>
      <c r="R228" s="17"/>
    </row>
    <row r="229" spans="1:18" ht="12.75">
      <c r="A229" s="4">
        <v>211</v>
      </c>
      <c r="B229" s="4">
        <v>305</v>
      </c>
      <c r="C229" s="4">
        <v>999</v>
      </c>
      <c r="D229" s="4">
        <v>9</v>
      </c>
      <c r="F229" s="25">
        <v>284197</v>
      </c>
      <c r="G229" s="6">
        <v>1591448</v>
      </c>
      <c r="H229" s="6"/>
      <c r="I229" s="6">
        <v>410258</v>
      </c>
      <c r="J229" s="6"/>
      <c r="K229" s="6">
        <v>114220</v>
      </c>
      <c r="M229" s="4">
        <v>4079</v>
      </c>
      <c r="N229" s="4">
        <f t="shared" si="15"/>
        <v>1159239563</v>
      </c>
      <c r="O229" s="4">
        <v>2965</v>
      </c>
      <c r="P229" s="4">
        <f t="shared" si="16"/>
        <v>4718643320</v>
      </c>
      <c r="Q229" s="17"/>
      <c r="R229" s="17"/>
    </row>
    <row r="230" spans="1:18" ht="12.75">
      <c r="A230" s="4">
        <v>212</v>
      </c>
      <c r="B230" s="4">
        <v>310</v>
      </c>
      <c r="C230" s="4">
        <v>999</v>
      </c>
      <c r="D230" s="4">
        <v>9</v>
      </c>
      <c r="F230" s="25">
        <v>138189</v>
      </c>
      <c r="G230" s="6">
        <v>870248</v>
      </c>
      <c r="H230" s="6"/>
      <c r="I230" s="6">
        <v>118096</v>
      </c>
      <c r="J230" s="6"/>
      <c r="K230" s="6">
        <v>13778</v>
      </c>
      <c r="M230" s="4">
        <v>2557</v>
      </c>
      <c r="N230" s="4">
        <f t="shared" si="15"/>
        <v>353349273</v>
      </c>
      <c r="O230" s="4">
        <v>2116</v>
      </c>
      <c r="P230" s="4">
        <f t="shared" si="16"/>
        <v>1841444768</v>
      </c>
      <c r="Q230" s="17"/>
      <c r="R230" s="17"/>
    </row>
    <row r="231" spans="1:18" ht="12.75">
      <c r="A231" s="4">
        <v>213</v>
      </c>
      <c r="B231" s="4">
        <v>311</v>
      </c>
      <c r="C231" s="4">
        <v>999</v>
      </c>
      <c r="D231" s="4">
        <v>9</v>
      </c>
      <c r="F231" s="25">
        <v>339</v>
      </c>
      <c r="G231" s="6">
        <v>1309</v>
      </c>
      <c r="H231" s="6"/>
      <c r="I231" s="6">
        <v>453</v>
      </c>
      <c r="J231" s="6"/>
      <c r="K231" s="6">
        <v>88</v>
      </c>
      <c r="M231" s="4">
        <v>4235</v>
      </c>
      <c r="N231" s="4">
        <f t="shared" si="15"/>
        <v>1435665</v>
      </c>
      <c r="O231" s="4">
        <v>3475</v>
      </c>
      <c r="P231" s="4">
        <f t="shared" si="16"/>
        <v>4548775</v>
      </c>
      <c r="Q231" s="17"/>
      <c r="R231" s="17"/>
    </row>
    <row r="232" spans="1:18" ht="12.75">
      <c r="A232" s="4">
        <v>214</v>
      </c>
      <c r="B232" s="4">
        <v>312</v>
      </c>
      <c r="C232" s="4">
        <v>999</v>
      </c>
      <c r="D232" s="4">
        <v>9</v>
      </c>
      <c r="F232" s="25">
        <v>63935</v>
      </c>
      <c r="G232" s="6">
        <v>112262</v>
      </c>
      <c r="H232" s="6"/>
      <c r="I232" s="6">
        <v>41681</v>
      </c>
      <c r="J232" s="6"/>
      <c r="K232" s="6">
        <v>45829</v>
      </c>
      <c r="M232" s="4">
        <v>5416</v>
      </c>
      <c r="N232" s="4">
        <f t="shared" si="15"/>
        <v>346271960</v>
      </c>
      <c r="O232" s="4">
        <v>4414</v>
      </c>
      <c r="P232" s="4">
        <f t="shared" si="16"/>
        <v>495524468</v>
      </c>
      <c r="Q232" s="17"/>
      <c r="R232" s="17"/>
    </row>
    <row r="233" spans="1:18" ht="12.75">
      <c r="A233" s="4">
        <v>215</v>
      </c>
      <c r="B233" s="4">
        <v>313</v>
      </c>
      <c r="C233" s="4">
        <v>999</v>
      </c>
      <c r="D233" s="4">
        <v>9</v>
      </c>
      <c r="F233" s="25">
        <v>33508</v>
      </c>
      <c r="G233" s="6">
        <v>52669</v>
      </c>
      <c r="H233" s="6"/>
      <c r="I233" s="6">
        <v>18251</v>
      </c>
      <c r="J233" s="6"/>
      <c r="K233" s="6">
        <v>6004</v>
      </c>
      <c r="M233" s="4">
        <v>3628</v>
      </c>
      <c r="N233" s="4">
        <f t="shared" si="15"/>
        <v>121567024</v>
      </c>
      <c r="O233" s="4">
        <v>3586</v>
      </c>
      <c r="P233" s="4">
        <f t="shared" si="16"/>
        <v>188871034</v>
      </c>
      <c r="Q233" s="17"/>
      <c r="R233" s="17"/>
    </row>
    <row r="234" spans="1:18" ht="12.75">
      <c r="A234" s="4">
        <v>216</v>
      </c>
      <c r="B234" s="4">
        <v>314</v>
      </c>
      <c r="C234" s="4">
        <v>999</v>
      </c>
      <c r="D234" s="4">
        <v>9</v>
      </c>
      <c r="F234" s="25">
        <v>76062</v>
      </c>
      <c r="G234" s="6">
        <v>233978</v>
      </c>
      <c r="H234" s="6"/>
      <c r="I234" s="6">
        <v>45967</v>
      </c>
      <c r="J234" s="6"/>
      <c r="K234" s="6">
        <v>10154</v>
      </c>
      <c r="M234" s="4">
        <v>2910</v>
      </c>
      <c r="N234" s="4">
        <f t="shared" si="15"/>
        <v>221340420</v>
      </c>
      <c r="O234" s="4">
        <v>2538</v>
      </c>
      <c r="P234" s="4">
        <f t="shared" si="16"/>
        <v>593836164</v>
      </c>
      <c r="Q234" s="17"/>
      <c r="R234" s="17"/>
    </row>
    <row r="235" spans="1:18" ht="12.75">
      <c r="A235" s="4">
        <v>217</v>
      </c>
      <c r="B235" s="4">
        <v>315</v>
      </c>
      <c r="C235" s="4">
        <v>999</v>
      </c>
      <c r="D235" s="4">
        <v>9</v>
      </c>
      <c r="F235" s="25">
        <v>50057</v>
      </c>
      <c r="G235" s="6">
        <v>61574</v>
      </c>
      <c r="H235" s="6"/>
      <c r="I235" s="6">
        <v>10945</v>
      </c>
      <c r="J235" s="6"/>
      <c r="K235" s="6">
        <v>14985</v>
      </c>
      <c r="M235" s="4">
        <v>2911</v>
      </c>
      <c r="N235" s="4">
        <f t="shared" si="15"/>
        <v>145715927</v>
      </c>
      <c r="O235" s="4">
        <v>2892</v>
      </c>
      <c r="P235" s="4">
        <f t="shared" si="16"/>
        <v>178072008</v>
      </c>
      <c r="Q235" s="17"/>
      <c r="R235" s="17"/>
    </row>
    <row r="236" spans="1:18" ht="12.75">
      <c r="A236" s="4">
        <v>218</v>
      </c>
      <c r="B236" s="4">
        <v>320</v>
      </c>
      <c r="C236" s="4">
        <v>999</v>
      </c>
      <c r="D236" s="4">
        <v>9</v>
      </c>
      <c r="F236" s="25">
        <v>14389</v>
      </c>
      <c r="G236" s="6">
        <v>71261</v>
      </c>
      <c r="H236" s="6"/>
      <c r="I236" s="6">
        <v>28226</v>
      </c>
      <c r="J236" s="6"/>
      <c r="K236" s="6">
        <v>3485</v>
      </c>
      <c r="M236" s="4">
        <v>4426</v>
      </c>
      <c r="N236" s="4">
        <f t="shared" si="15"/>
        <v>63685714</v>
      </c>
      <c r="O236" s="4">
        <v>3727</v>
      </c>
      <c r="P236" s="4">
        <f t="shared" si="16"/>
        <v>265589747</v>
      </c>
      <c r="Q236" s="17"/>
      <c r="R236" s="17"/>
    </row>
    <row r="237" spans="1:18" ht="12.75">
      <c r="A237" s="4">
        <v>219</v>
      </c>
      <c r="B237" s="4">
        <v>321</v>
      </c>
      <c r="C237" s="4">
        <v>999</v>
      </c>
      <c r="D237" s="4">
        <v>9</v>
      </c>
      <c r="F237" s="25">
        <v>165760</v>
      </c>
      <c r="G237" s="6">
        <v>269222</v>
      </c>
      <c r="H237" s="6"/>
      <c r="I237" s="6">
        <v>116807</v>
      </c>
      <c r="J237" s="6"/>
      <c r="K237" s="6">
        <v>90343</v>
      </c>
      <c r="M237" s="4">
        <v>5382</v>
      </c>
      <c r="N237" s="4">
        <f t="shared" si="15"/>
        <v>892120320</v>
      </c>
      <c r="O237" s="4">
        <v>4615</v>
      </c>
      <c r="P237" s="4">
        <f t="shared" si="16"/>
        <v>1242459530</v>
      </c>
      <c r="Q237" s="17"/>
      <c r="R237" s="17"/>
    </row>
    <row r="238" spans="1:18" ht="12.75">
      <c r="A238" s="4">
        <v>220</v>
      </c>
      <c r="B238" s="4">
        <v>323</v>
      </c>
      <c r="C238" s="4">
        <v>999</v>
      </c>
      <c r="D238" s="4">
        <v>9</v>
      </c>
      <c r="F238" s="25">
        <v>160750</v>
      </c>
      <c r="G238" s="6">
        <v>207110</v>
      </c>
      <c r="H238" s="6"/>
      <c r="I238" s="6">
        <v>58723</v>
      </c>
      <c r="J238" s="6"/>
      <c r="K238" s="6">
        <v>57164</v>
      </c>
      <c r="M238" s="4">
        <v>3705</v>
      </c>
      <c r="N238" s="4">
        <f t="shared" si="15"/>
        <v>595578750</v>
      </c>
      <c r="O238" s="4">
        <v>3590</v>
      </c>
      <c r="P238" s="4">
        <f t="shared" si="16"/>
        <v>743524900</v>
      </c>
      <c r="Q238" s="17"/>
      <c r="R238" s="17"/>
    </row>
    <row r="239" spans="1:18" ht="12.75">
      <c r="A239" s="4">
        <v>221</v>
      </c>
      <c r="B239" s="4">
        <v>325</v>
      </c>
      <c r="C239" s="4">
        <v>999</v>
      </c>
      <c r="D239" s="4">
        <v>9</v>
      </c>
      <c r="F239" s="25">
        <v>68605</v>
      </c>
      <c r="G239" s="6">
        <v>382806</v>
      </c>
      <c r="H239" s="6"/>
      <c r="I239" s="6">
        <v>74725</v>
      </c>
      <c r="J239" s="6"/>
      <c r="K239" s="6">
        <v>9081</v>
      </c>
      <c r="M239" s="4">
        <v>2830</v>
      </c>
      <c r="N239" s="4">
        <f t="shared" si="15"/>
        <v>194152150</v>
      </c>
      <c r="O239" s="4">
        <v>2485</v>
      </c>
      <c r="P239" s="4">
        <f t="shared" si="16"/>
        <v>951272910</v>
      </c>
      <c r="Q239" s="17"/>
      <c r="R239" s="17"/>
    </row>
    <row r="240" spans="1:18" ht="12.75">
      <c r="A240" s="4">
        <v>222</v>
      </c>
      <c r="B240" s="4">
        <v>326</v>
      </c>
      <c r="C240" s="4">
        <v>999</v>
      </c>
      <c r="D240" s="4">
        <v>9</v>
      </c>
      <c r="F240" s="25">
        <v>72210</v>
      </c>
      <c r="G240" s="6">
        <v>97186</v>
      </c>
      <c r="H240" s="6"/>
      <c r="I240" s="6">
        <v>59499</v>
      </c>
      <c r="J240" s="6"/>
      <c r="K240" s="6">
        <v>30100</v>
      </c>
      <c r="M240" s="4">
        <v>5851</v>
      </c>
      <c r="N240" s="4">
        <f t="shared" si="15"/>
        <v>422500710</v>
      </c>
      <c r="O240" s="4">
        <v>5605</v>
      </c>
      <c r="P240" s="4">
        <f t="shared" si="16"/>
        <v>544727530</v>
      </c>
      <c r="Q240" s="17"/>
      <c r="R240" s="17"/>
    </row>
    <row r="241" spans="1:18" ht="12.75">
      <c r="A241" s="4">
        <v>223</v>
      </c>
      <c r="B241" s="4">
        <v>330</v>
      </c>
      <c r="C241" s="4">
        <v>999</v>
      </c>
      <c r="D241" s="4">
        <v>9</v>
      </c>
      <c r="F241" s="25">
        <v>27081</v>
      </c>
      <c r="G241" s="6">
        <v>128007</v>
      </c>
      <c r="H241" s="6"/>
      <c r="I241" s="6">
        <v>68538</v>
      </c>
      <c r="J241" s="6"/>
      <c r="K241" s="6">
        <v>4151</v>
      </c>
      <c r="M241" s="4">
        <v>4371</v>
      </c>
      <c r="N241" s="4">
        <f t="shared" si="15"/>
        <v>118371051</v>
      </c>
      <c r="O241" s="4">
        <v>4510</v>
      </c>
      <c r="P241" s="4">
        <f t="shared" si="16"/>
        <v>577311570</v>
      </c>
      <c r="Q241" s="17"/>
      <c r="R241" s="17"/>
    </row>
    <row r="242" spans="1:18" ht="12.75">
      <c r="A242" s="4">
        <v>224</v>
      </c>
      <c r="B242" s="4">
        <v>331</v>
      </c>
      <c r="C242" s="4">
        <v>999</v>
      </c>
      <c r="D242" s="4">
        <v>9</v>
      </c>
      <c r="F242" s="25">
        <v>236624</v>
      </c>
      <c r="G242" s="6">
        <v>256908</v>
      </c>
      <c r="H242" s="6"/>
      <c r="I242" s="6">
        <v>51067</v>
      </c>
      <c r="J242" s="6"/>
      <c r="K242" s="6">
        <v>36904</v>
      </c>
      <c r="M242" s="4">
        <v>2509</v>
      </c>
      <c r="N242" s="4">
        <f t="shared" si="15"/>
        <v>593689616</v>
      </c>
      <c r="O242" s="4">
        <v>2784</v>
      </c>
      <c r="P242" s="4">
        <f t="shared" si="16"/>
        <v>715231872</v>
      </c>
      <c r="Q242" s="17"/>
      <c r="R242" s="17"/>
    </row>
    <row r="243" spans="1:18" ht="12.75">
      <c r="A243" s="4">
        <v>225</v>
      </c>
      <c r="B243" s="4">
        <v>332</v>
      </c>
      <c r="C243" s="4">
        <v>999</v>
      </c>
      <c r="D243" s="4">
        <v>9</v>
      </c>
      <c r="F243" s="25">
        <v>73155</v>
      </c>
      <c r="G243" s="6">
        <v>129780</v>
      </c>
      <c r="H243" s="6"/>
      <c r="I243" s="6">
        <v>26108</v>
      </c>
      <c r="J243" s="6"/>
      <c r="K243" s="6">
        <v>8468</v>
      </c>
      <c r="M243" s="4">
        <v>2550</v>
      </c>
      <c r="N243" s="4">
        <f t="shared" si="15"/>
        <v>186545250</v>
      </c>
      <c r="O243" s="4">
        <v>2616</v>
      </c>
      <c r="P243" s="4">
        <f t="shared" si="16"/>
        <v>339504480</v>
      </c>
      <c r="Q243" s="17"/>
      <c r="R243" s="17"/>
    </row>
    <row r="244" spans="1:18" ht="12.75">
      <c r="A244" s="4">
        <v>226</v>
      </c>
      <c r="B244" s="4">
        <v>333</v>
      </c>
      <c r="C244" s="4">
        <v>999</v>
      </c>
      <c r="D244" s="4">
        <v>9</v>
      </c>
      <c r="F244" s="25">
        <v>46823</v>
      </c>
      <c r="G244" s="6">
        <v>59181</v>
      </c>
      <c r="H244" s="6"/>
      <c r="I244" s="6">
        <v>10620</v>
      </c>
      <c r="J244" s="6"/>
      <c r="K244" s="6">
        <v>2641</v>
      </c>
      <c r="M244" s="4">
        <v>2046</v>
      </c>
      <c r="N244" s="4">
        <f t="shared" si="15"/>
        <v>95799858</v>
      </c>
      <c r="O244" s="4">
        <v>2440</v>
      </c>
      <c r="P244" s="4">
        <f t="shared" si="16"/>
        <v>144401640</v>
      </c>
      <c r="Q244" s="17"/>
      <c r="R244" s="17"/>
    </row>
    <row r="245" spans="1:18" ht="12.75">
      <c r="A245" s="4">
        <v>227</v>
      </c>
      <c r="B245" s="4">
        <v>334</v>
      </c>
      <c r="C245" s="4">
        <v>999</v>
      </c>
      <c r="D245" s="4">
        <v>9</v>
      </c>
      <c r="F245" s="25">
        <v>32793</v>
      </c>
      <c r="G245" s="6">
        <v>33785</v>
      </c>
      <c r="H245" s="6"/>
      <c r="I245" s="6">
        <v>5056</v>
      </c>
      <c r="J245" s="6"/>
      <c r="K245" s="6">
        <v>3293</v>
      </c>
      <c r="M245" s="4">
        <v>2084</v>
      </c>
      <c r="N245" s="4">
        <f t="shared" si="15"/>
        <v>68340612</v>
      </c>
      <c r="O245" s="4">
        <v>2388</v>
      </c>
      <c r="P245" s="4">
        <f t="shared" si="16"/>
        <v>80678580</v>
      </c>
      <c r="Q245" s="17"/>
      <c r="R245" s="17"/>
    </row>
    <row r="246" spans="1:18" ht="12.75">
      <c r="A246" s="4">
        <v>228</v>
      </c>
      <c r="B246" s="4">
        <v>341</v>
      </c>
      <c r="C246" s="4">
        <v>999</v>
      </c>
      <c r="D246" s="4">
        <v>9</v>
      </c>
      <c r="F246" s="25">
        <v>6925</v>
      </c>
      <c r="G246" s="6">
        <v>66788</v>
      </c>
      <c r="H246" s="6"/>
      <c r="I246" s="6">
        <v>12401</v>
      </c>
      <c r="J246" s="6"/>
      <c r="K246" s="6">
        <v>1932</v>
      </c>
      <c r="M246" s="4">
        <v>3539</v>
      </c>
      <c r="N246" s="4">
        <f t="shared" si="15"/>
        <v>24507575</v>
      </c>
      <c r="O246" s="4">
        <v>2441</v>
      </c>
      <c r="P246" s="4">
        <f t="shared" si="16"/>
        <v>163029508</v>
      </c>
      <c r="Q246" s="17"/>
      <c r="R246" s="17"/>
    </row>
    <row r="247" spans="1:18" ht="12.75">
      <c r="A247" s="4">
        <v>229</v>
      </c>
      <c r="B247" s="4">
        <v>342</v>
      </c>
      <c r="C247" s="4">
        <v>999</v>
      </c>
      <c r="D247" s="4">
        <v>9</v>
      </c>
      <c r="F247" s="25">
        <v>3422</v>
      </c>
      <c r="G247" s="6">
        <v>37407</v>
      </c>
      <c r="H247" s="6"/>
      <c r="I247" s="6">
        <v>5431</v>
      </c>
      <c r="J247" s="6"/>
      <c r="K247" s="6">
        <v>1120</v>
      </c>
      <c r="M247" s="4">
        <v>3692</v>
      </c>
      <c r="N247" s="4">
        <f t="shared" si="15"/>
        <v>12634024</v>
      </c>
      <c r="O247" s="4">
        <v>2205</v>
      </c>
      <c r="P247" s="4">
        <f t="shared" si="16"/>
        <v>82482435</v>
      </c>
      <c r="Q247" s="17"/>
      <c r="R247" s="17"/>
    </row>
    <row r="248" spans="1:18" ht="12.75">
      <c r="A248" s="4">
        <v>230</v>
      </c>
      <c r="B248" s="4">
        <v>343</v>
      </c>
      <c r="C248" s="4">
        <v>999</v>
      </c>
      <c r="D248" s="4">
        <v>9</v>
      </c>
      <c r="F248" s="25">
        <v>86168</v>
      </c>
      <c r="G248" s="6">
        <v>121981</v>
      </c>
      <c r="H248" s="6"/>
      <c r="I248" s="6">
        <v>42821</v>
      </c>
      <c r="J248" s="6"/>
      <c r="K248" s="6">
        <v>19667</v>
      </c>
      <c r="M248" s="4">
        <v>3707</v>
      </c>
      <c r="N248" s="4">
        <f t="shared" si="15"/>
        <v>319424776</v>
      </c>
      <c r="O248" s="4">
        <v>3722</v>
      </c>
      <c r="P248" s="4">
        <f t="shared" si="16"/>
        <v>454013282</v>
      </c>
      <c r="Q248" s="17"/>
      <c r="R248" s="17"/>
    </row>
    <row r="249" spans="1:18" ht="12.75">
      <c r="A249" s="4">
        <v>231</v>
      </c>
      <c r="B249" s="4">
        <v>344</v>
      </c>
      <c r="C249" s="4">
        <v>999</v>
      </c>
      <c r="D249" s="4">
        <v>9</v>
      </c>
      <c r="F249" s="25">
        <v>8961</v>
      </c>
      <c r="G249" s="6">
        <v>20753</v>
      </c>
      <c r="H249" s="6"/>
      <c r="I249" s="6">
        <v>4461</v>
      </c>
      <c r="J249" s="6"/>
      <c r="K249" s="6">
        <v>837</v>
      </c>
      <c r="M249" s="4">
        <v>2596</v>
      </c>
      <c r="N249" s="4">
        <f t="shared" si="15"/>
        <v>23262756</v>
      </c>
      <c r="O249" s="4">
        <v>2640</v>
      </c>
      <c r="P249" s="4">
        <f t="shared" si="16"/>
        <v>54787920</v>
      </c>
      <c r="Q249" s="17"/>
      <c r="R249" s="17"/>
    </row>
    <row r="250" spans="1:18" ht="12.75">
      <c r="A250" s="4">
        <v>232</v>
      </c>
      <c r="B250" s="4">
        <v>345</v>
      </c>
      <c r="C250" s="4">
        <v>999</v>
      </c>
      <c r="D250" s="4">
        <v>9</v>
      </c>
      <c r="F250" s="25">
        <v>30199</v>
      </c>
      <c r="G250" s="6">
        <v>287421</v>
      </c>
      <c r="H250" s="6"/>
      <c r="I250" s="6">
        <v>45690</v>
      </c>
      <c r="J250" s="6"/>
      <c r="K250" s="6">
        <v>8910</v>
      </c>
      <c r="M250" s="4">
        <v>3215</v>
      </c>
      <c r="N250" s="4">
        <f t="shared" si="15"/>
        <v>97089785</v>
      </c>
      <c r="O250" s="4">
        <v>2288</v>
      </c>
      <c r="P250" s="4">
        <f t="shared" si="16"/>
        <v>657619248</v>
      </c>
      <c r="Q250" s="17"/>
      <c r="R250" s="17"/>
    </row>
    <row r="251" spans="1:18" ht="12.75">
      <c r="A251" s="4">
        <v>233</v>
      </c>
      <c r="B251" s="4">
        <v>350</v>
      </c>
      <c r="C251" s="4">
        <v>999</v>
      </c>
      <c r="D251" s="4">
        <v>9</v>
      </c>
      <c r="F251" s="25">
        <v>4355</v>
      </c>
      <c r="G251" s="6">
        <v>9153</v>
      </c>
      <c r="H251" s="6"/>
      <c r="I251" s="6">
        <v>2154</v>
      </c>
      <c r="J251" s="6"/>
      <c r="K251" s="6">
        <v>547</v>
      </c>
      <c r="M251" s="4">
        <v>3027</v>
      </c>
      <c r="N251" s="4">
        <f t="shared" si="15"/>
        <v>13182585</v>
      </c>
      <c r="O251" s="4">
        <v>2805</v>
      </c>
      <c r="P251" s="4">
        <f t="shared" si="16"/>
        <v>25674165</v>
      </c>
      <c r="Q251" s="17"/>
      <c r="R251" s="17"/>
    </row>
    <row r="252" spans="1:18" ht="12.75">
      <c r="A252" s="4">
        <v>234</v>
      </c>
      <c r="B252" s="4">
        <v>355</v>
      </c>
      <c r="C252" s="4">
        <v>999</v>
      </c>
      <c r="D252" s="4">
        <v>9</v>
      </c>
      <c r="F252" s="25">
        <v>12084</v>
      </c>
      <c r="G252" s="6">
        <v>37544</v>
      </c>
      <c r="H252" s="6"/>
      <c r="I252" s="6">
        <v>6311</v>
      </c>
      <c r="J252" s="6"/>
      <c r="K252" s="6">
        <v>1671</v>
      </c>
      <c r="M252" s="4">
        <v>2629</v>
      </c>
      <c r="N252" s="4">
        <f t="shared" si="15"/>
        <v>31768836</v>
      </c>
      <c r="O252" s="4">
        <v>2373</v>
      </c>
      <c r="P252" s="4">
        <f t="shared" si="16"/>
        <v>89091912</v>
      </c>
      <c r="Q252" s="17"/>
      <c r="R252" s="17"/>
    </row>
    <row r="253" spans="1:18" ht="12.75">
      <c r="A253" s="4">
        <v>235</v>
      </c>
      <c r="B253" s="4">
        <v>360</v>
      </c>
      <c r="C253" s="4">
        <v>999</v>
      </c>
      <c r="D253" s="4">
        <v>9</v>
      </c>
      <c r="F253" s="25">
        <v>49696</v>
      </c>
      <c r="G253" s="6">
        <v>160784</v>
      </c>
      <c r="H253" s="6"/>
      <c r="I253" s="6">
        <v>33940</v>
      </c>
      <c r="J253" s="6"/>
      <c r="K253" s="6">
        <v>14905</v>
      </c>
      <c r="M253" s="4">
        <v>3341</v>
      </c>
      <c r="N253" s="4">
        <f t="shared" si="15"/>
        <v>166034336</v>
      </c>
      <c r="O253" s="4">
        <v>2738</v>
      </c>
      <c r="P253" s="4">
        <f t="shared" si="16"/>
        <v>440226592</v>
      </c>
      <c r="Q253" s="17"/>
      <c r="R253" s="17"/>
    </row>
    <row r="254" spans="1:18" ht="12.75">
      <c r="A254" s="4">
        <v>236</v>
      </c>
      <c r="B254" s="4">
        <v>361</v>
      </c>
      <c r="C254" s="4">
        <v>999</v>
      </c>
      <c r="D254" s="4">
        <v>9</v>
      </c>
      <c r="F254" s="25">
        <v>208525</v>
      </c>
      <c r="G254" s="6">
        <v>299783</v>
      </c>
      <c r="H254" s="6"/>
      <c r="I254" s="6">
        <v>70330</v>
      </c>
      <c r="J254" s="6"/>
      <c r="K254" s="6">
        <v>46914</v>
      </c>
      <c r="M254" s="4">
        <v>2992</v>
      </c>
      <c r="N254" s="4">
        <f t="shared" si="15"/>
        <v>623906800</v>
      </c>
      <c r="O254" s="4">
        <v>3025</v>
      </c>
      <c r="P254" s="4">
        <f t="shared" si="16"/>
        <v>906843575</v>
      </c>
      <c r="Q254" s="17"/>
      <c r="R254" s="17"/>
    </row>
    <row r="255" spans="1:18" ht="12.75">
      <c r="A255" s="4">
        <v>237</v>
      </c>
      <c r="B255" s="4">
        <v>362</v>
      </c>
      <c r="C255" s="4">
        <v>999</v>
      </c>
      <c r="D255" s="4">
        <v>9</v>
      </c>
      <c r="F255" s="25">
        <v>7777</v>
      </c>
      <c r="G255" s="6">
        <v>29802</v>
      </c>
      <c r="H255" s="6"/>
      <c r="I255" s="6">
        <v>9886</v>
      </c>
      <c r="J255" s="6"/>
      <c r="K255" s="6">
        <v>3736</v>
      </c>
      <c r="M255" s="4">
        <v>4371</v>
      </c>
      <c r="N255" s="4">
        <f t="shared" si="15"/>
        <v>33993267</v>
      </c>
      <c r="O255" s="4">
        <v>3525</v>
      </c>
      <c r="P255" s="4">
        <f t="shared" si="16"/>
        <v>105052050</v>
      </c>
      <c r="Q255" s="17"/>
      <c r="R255" s="17"/>
    </row>
    <row r="256" spans="1:18" ht="12.75">
      <c r="A256" s="4">
        <v>238</v>
      </c>
      <c r="B256" s="4">
        <v>363</v>
      </c>
      <c r="C256" s="4">
        <v>999</v>
      </c>
      <c r="D256" s="4">
        <v>9</v>
      </c>
      <c r="F256" s="25">
        <v>21845</v>
      </c>
      <c r="G256" s="6">
        <v>22814</v>
      </c>
      <c r="H256" s="6"/>
      <c r="I256" s="6">
        <v>14854</v>
      </c>
      <c r="J256" s="6"/>
      <c r="K256" s="6">
        <v>13543</v>
      </c>
      <c r="M256" s="4">
        <v>6433</v>
      </c>
      <c r="N256" s="4">
        <f t="shared" si="15"/>
        <v>140528885</v>
      </c>
      <c r="O256" s="4">
        <v>6493</v>
      </c>
      <c r="P256" s="4">
        <f t="shared" si="16"/>
        <v>148131302</v>
      </c>
      <c r="Q256" s="17"/>
      <c r="R256" s="17"/>
    </row>
    <row r="257" spans="1:18" ht="12.75">
      <c r="A257" s="4">
        <v>239</v>
      </c>
      <c r="B257" s="4">
        <v>364</v>
      </c>
      <c r="C257" s="4">
        <v>999</v>
      </c>
      <c r="D257" s="4">
        <v>9</v>
      </c>
      <c r="F257" s="25">
        <v>17070</v>
      </c>
      <c r="G257" s="6">
        <v>319424</v>
      </c>
      <c r="H257" s="6"/>
      <c r="I257" s="6">
        <v>85863</v>
      </c>
      <c r="J257" s="6"/>
      <c r="K257" s="6">
        <v>5078</v>
      </c>
      <c r="M257" s="4">
        <v>3733</v>
      </c>
      <c r="N257" s="4">
        <f t="shared" si="15"/>
        <v>63722310</v>
      </c>
      <c r="O257" s="4">
        <v>2900</v>
      </c>
      <c r="P257" s="4">
        <f t="shared" si="16"/>
        <v>926329600</v>
      </c>
      <c r="Q257" s="17"/>
      <c r="R257" s="17"/>
    </row>
    <row r="258" spans="1:18" ht="12.75">
      <c r="A258" s="4">
        <v>240</v>
      </c>
      <c r="B258" s="4">
        <v>370</v>
      </c>
      <c r="C258" s="4">
        <v>999</v>
      </c>
      <c r="D258" s="4">
        <v>9</v>
      </c>
      <c r="F258" s="25">
        <v>1331</v>
      </c>
      <c r="G258" s="6">
        <v>87700</v>
      </c>
      <c r="H258" s="6"/>
      <c r="I258" s="6">
        <v>31061</v>
      </c>
      <c r="J258" s="6"/>
      <c r="K258" s="6">
        <v>4006</v>
      </c>
      <c r="M258" s="4">
        <v>4779</v>
      </c>
      <c r="N258" s="4">
        <f t="shared" si="15"/>
        <v>6360849</v>
      </c>
      <c r="O258" s="4">
        <v>3473</v>
      </c>
      <c r="P258" s="4">
        <f t="shared" si="16"/>
        <v>304582100</v>
      </c>
      <c r="Q258" s="17"/>
      <c r="R258" s="17"/>
    </row>
    <row r="259" spans="1:18" ht="12.75">
      <c r="A259" s="4">
        <v>241</v>
      </c>
      <c r="B259" s="4">
        <v>371</v>
      </c>
      <c r="C259" s="4">
        <v>999</v>
      </c>
      <c r="D259" s="4">
        <v>9</v>
      </c>
      <c r="F259" s="25">
        <v>804</v>
      </c>
      <c r="G259" s="6">
        <v>70729</v>
      </c>
      <c r="H259" s="6"/>
      <c r="I259" s="6">
        <v>26811</v>
      </c>
      <c r="J259" s="6"/>
      <c r="K259" s="6">
        <v>1325</v>
      </c>
      <c r="M259" s="4">
        <v>4421</v>
      </c>
      <c r="N259" s="4">
        <f t="shared" si="15"/>
        <v>3554484</v>
      </c>
      <c r="O259" s="4">
        <v>3557</v>
      </c>
      <c r="P259" s="4">
        <f aca="true" t="shared" si="17" ref="P259:P284">O259*G259</f>
        <v>251583053</v>
      </c>
      <c r="Q259" s="17"/>
      <c r="R259" s="17"/>
    </row>
    <row r="260" spans="1:18" ht="12.75">
      <c r="A260" s="4">
        <v>242</v>
      </c>
      <c r="B260" s="4">
        <v>372</v>
      </c>
      <c r="C260" s="4">
        <v>999</v>
      </c>
      <c r="D260" s="4">
        <v>9</v>
      </c>
      <c r="F260" s="25">
        <v>61160</v>
      </c>
      <c r="G260" s="6">
        <v>2611997</v>
      </c>
      <c r="H260" s="6"/>
      <c r="I260" s="6">
        <v>801877</v>
      </c>
      <c r="J260" s="6"/>
      <c r="K260" s="6">
        <v>97311</v>
      </c>
      <c r="M260" s="4">
        <v>4599</v>
      </c>
      <c r="N260" s="4">
        <f t="shared" si="15"/>
        <v>281274840</v>
      </c>
      <c r="O260" s="4">
        <v>3175</v>
      </c>
      <c r="P260" s="4">
        <f t="shared" si="17"/>
        <v>8293090475</v>
      </c>
      <c r="Q260" s="17"/>
      <c r="R260" s="17"/>
    </row>
    <row r="261" spans="1:18" ht="12.75">
      <c r="A261" s="4">
        <v>243</v>
      </c>
      <c r="B261" s="4">
        <v>374</v>
      </c>
      <c r="C261" s="4">
        <v>999</v>
      </c>
      <c r="D261" s="4">
        <v>9</v>
      </c>
      <c r="F261" s="25">
        <v>367431</v>
      </c>
      <c r="G261" s="6">
        <v>429748</v>
      </c>
      <c r="H261" s="6"/>
      <c r="I261" s="6">
        <v>51570</v>
      </c>
      <c r="J261" s="6"/>
      <c r="K261" s="6">
        <v>38267</v>
      </c>
      <c r="M261" s="4">
        <v>1949</v>
      </c>
      <c r="N261" s="4">
        <f t="shared" si="15"/>
        <v>716123019</v>
      </c>
      <c r="O261" s="4">
        <v>2193</v>
      </c>
      <c r="P261" s="4">
        <f t="shared" si="17"/>
        <v>942437364</v>
      </c>
      <c r="Q261" s="17"/>
      <c r="R261" s="17"/>
    </row>
    <row r="262" spans="1:18" ht="12.75">
      <c r="A262" s="4">
        <v>244</v>
      </c>
      <c r="B262" s="4">
        <v>375</v>
      </c>
      <c r="C262" s="4">
        <v>999</v>
      </c>
      <c r="D262" s="4">
        <v>9</v>
      </c>
      <c r="F262" s="25">
        <v>88706</v>
      </c>
      <c r="G262" s="6">
        <v>251318</v>
      </c>
      <c r="H262" s="6"/>
      <c r="I262" s="6">
        <v>66987</v>
      </c>
      <c r="J262" s="6"/>
      <c r="K262" s="6">
        <v>30101</v>
      </c>
      <c r="M262" s="4">
        <v>3724</v>
      </c>
      <c r="N262" s="4">
        <f t="shared" si="15"/>
        <v>330341144</v>
      </c>
      <c r="O262" s="4">
        <v>3128</v>
      </c>
      <c r="P262" s="4">
        <f t="shared" si="17"/>
        <v>786122704</v>
      </c>
      <c r="Q262" s="17"/>
      <c r="R262" s="17"/>
    </row>
    <row r="263" spans="1:18" ht="12.75">
      <c r="A263" s="4">
        <v>245</v>
      </c>
      <c r="B263" s="4">
        <v>376</v>
      </c>
      <c r="C263" s="4">
        <v>999</v>
      </c>
      <c r="D263" s="4">
        <v>9</v>
      </c>
      <c r="F263" s="25">
        <v>8606</v>
      </c>
      <c r="G263" s="6">
        <v>131558</v>
      </c>
      <c r="H263" s="6"/>
      <c r="I263" s="6">
        <v>34828</v>
      </c>
      <c r="J263" s="6"/>
      <c r="K263" s="6">
        <v>9231</v>
      </c>
      <c r="M263" s="4">
        <v>5066</v>
      </c>
      <c r="N263" s="4">
        <f t="shared" si="15"/>
        <v>43597996</v>
      </c>
      <c r="O263" s="4">
        <v>3002</v>
      </c>
      <c r="P263" s="4">
        <f t="shared" si="17"/>
        <v>394937116</v>
      </c>
      <c r="Q263" s="17"/>
      <c r="R263" s="17"/>
    </row>
    <row r="264" spans="1:18" ht="12.75">
      <c r="A264" s="4">
        <v>246</v>
      </c>
      <c r="B264" s="4">
        <v>381</v>
      </c>
      <c r="C264" s="4">
        <v>999</v>
      </c>
      <c r="D264" s="4">
        <v>9</v>
      </c>
      <c r="F264" s="25">
        <v>365859</v>
      </c>
      <c r="G264" s="6">
        <v>474599</v>
      </c>
      <c r="H264" s="6"/>
      <c r="I264" s="6">
        <v>82649</v>
      </c>
      <c r="J264" s="6"/>
      <c r="K264" s="6">
        <v>45032</v>
      </c>
      <c r="M264" s="4">
        <v>2293</v>
      </c>
      <c r="N264" s="4">
        <f t="shared" si="15"/>
        <v>838914687</v>
      </c>
      <c r="O264" s="4">
        <v>2526</v>
      </c>
      <c r="P264" s="4">
        <f t="shared" si="17"/>
        <v>1198837074</v>
      </c>
      <c r="Q264" s="17"/>
      <c r="R264" s="17"/>
    </row>
    <row r="265" spans="1:18" ht="12.75">
      <c r="A265" s="4">
        <v>247</v>
      </c>
      <c r="B265" s="4">
        <v>382</v>
      </c>
      <c r="C265" s="4">
        <v>999</v>
      </c>
      <c r="D265" s="4">
        <v>9</v>
      </c>
      <c r="F265" s="25">
        <v>14082</v>
      </c>
      <c r="G265" s="6">
        <v>135020</v>
      </c>
      <c r="H265" s="6"/>
      <c r="I265" s="6">
        <v>42444</v>
      </c>
      <c r="J265" s="6"/>
      <c r="K265" s="6">
        <v>1380</v>
      </c>
      <c r="M265" s="4">
        <v>4085</v>
      </c>
      <c r="N265" s="4">
        <f t="shared" si="15"/>
        <v>57524970</v>
      </c>
      <c r="O265" s="4">
        <v>3156</v>
      </c>
      <c r="P265" s="4">
        <f t="shared" si="17"/>
        <v>426123120</v>
      </c>
      <c r="Q265" s="17"/>
      <c r="R265" s="17"/>
    </row>
    <row r="266" spans="1:18" ht="12.75">
      <c r="A266" s="4">
        <v>248</v>
      </c>
      <c r="B266" s="4">
        <v>384</v>
      </c>
      <c r="C266" s="4">
        <v>999</v>
      </c>
      <c r="D266" s="4">
        <v>9</v>
      </c>
      <c r="F266" s="25">
        <v>9516</v>
      </c>
      <c r="G266" s="6">
        <v>13361</v>
      </c>
      <c r="H266" s="6"/>
      <c r="I266" s="6">
        <v>2532</v>
      </c>
      <c r="J266" s="6"/>
      <c r="K266" s="6">
        <v>2603</v>
      </c>
      <c r="M266" s="4">
        <v>2902</v>
      </c>
      <c r="N266" s="4">
        <f t="shared" si="15"/>
        <v>27615432</v>
      </c>
      <c r="O266" s="4">
        <v>2848</v>
      </c>
      <c r="P266" s="4">
        <f t="shared" si="17"/>
        <v>38052128</v>
      </c>
      <c r="Q266" s="17"/>
      <c r="R266" s="17"/>
    </row>
    <row r="267" spans="1:18" ht="12.75">
      <c r="A267" s="4">
        <v>249</v>
      </c>
      <c r="B267" s="4">
        <v>385</v>
      </c>
      <c r="C267" s="4">
        <v>999</v>
      </c>
      <c r="D267" s="4">
        <v>9</v>
      </c>
      <c r="F267" s="25">
        <v>23729</v>
      </c>
      <c r="G267" s="6">
        <v>428807</v>
      </c>
      <c r="H267" s="6"/>
      <c r="I267" s="6">
        <v>60958</v>
      </c>
      <c r="J267" s="6"/>
      <c r="K267" s="6">
        <v>13198</v>
      </c>
      <c r="M267" s="4">
        <v>3398</v>
      </c>
      <c r="N267" s="4">
        <f t="shared" si="15"/>
        <v>80631142</v>
      </c>
      <c r="O267" s="4">
        <v>2189</v>
      </c>
      <c r="P267" s="4">
        <f t="shared" si="17"/>
        <v>938658523</v>
      </c>
      <c r="Q267" s="17"/>
      <c r="R267" s="17"/>
    </row>
    <row r="268" spans="1:18" ht="12.75">
      <c r="A268" s="4">
        <v>250</v>
      </c>
      <c r="B268" s="4">
        <v>390</v>
      </c>
      <c r="C268" s="4">
        <v>999</v>
      </c>
      <c r="D268" s="4">
        <v>9</v>
      </c>
      <c r="F268" s="25">
        <v>63799</v>
      </c>
      <c r="G268" s="6">
        <v>100835</v>
      </c>
      <c r="H268" s="6"/>
      <c r="I268" s="6">
        <v>37595</v>
      </c>
      <c r="J268" s="6"/>
      <c r="K268" s="6">
        <v>19628</v>
      </c>
      <c r="M268" s="4">
        <v>3804</v>
      </c>
      <c r="N268" s="4">
        <f t="shared" si="15"/>
        <v>242691396</v>
      </c>
      <c r="O268" s="4">
        <v>3928</v>
      </c>
      <c r="P268" s="4">
        <f t="shared" si="17"/>
        <v>396079880</v>
      </c>
      <c r="Q268" s="17"/>
      <c r="R268" s="17"/>
    </row>
    <row r="269" spans="1:18" ht="12.75">
      <c r="A269" s="4">
        <v>251</v>
      </c>
      <c r="B269" s="4">
        <v>391</v>
      </c>
      <c r="C269" s="4">
        <v>999</v>
      </c>
      <c r="D269" s="4">
        <v>9</v>
      </c>
      <c r="F269" s="25">
        <v>59468</v>
      </c>
      <c r="G269" s="6">
        <v>1021325</v>
      </c>
      <c r="H269" s="6"/>
      <c r="I269" s="6">
        <v>209512</v>
      </c>
      <c r="J269" s="6"/>
      <c r="K269" s="6">
        <v>15236</v>
      </c>
      <c r="M269" s="4">
        <v>2869</v>
      </c>
      <c r="N269" s="4">
        <f t="shared" si="15"/>
        <v>170613692</v>
      </c>
      <c r="O269" s="4">
        <v>2523</v>
      </c>
      <c r="P269" s="4">
        <f t="shared" si="17"/>
        <v>2576802975</v>
      </c>
      <c r="Q269" s="17"/>
      <c r="R269" s="17"/>
    </row>
    <row r="270" spans="1:18" ht="12.75">
      <c r="A270" s="4">
        <v>252</v>
      </c>
      <c r="B270" s="4">
        <v>392</v>
      </c>
      <c r="C270" s="4">
        <v>999</v>
      </c>
      <c r="D270" s="4">
        <v>9</v>
      </c>
      <c r="F270" s="25">
        <v>28674</v>
      </c>
      <c r="G270" s="6">
        <v>41243</v>
      </c>
      <c r="H270" s="6"/>
      <c r="I270" s="6">
        <v>3653</v>
      </c>
      <c r="J270" s="6"/>
      <c r="K270" s="6">
        <v>4111</v>
      </c>
      <c r="M270" s="4">
        <v>1915</v>
      </c>
      <c r="N270" s="4">
        <f t="shared" si="15"/>
        <v>54910710</v>
      </c>
      <c r="O270" s="4">
        <v>2033</v>
      </c>
      <c r="P270" s="4">
        <f t="shared" si="17"/>
        <v>83847019</v>
      </c>
      <c r="Q270" s="17"/>
      <c r="R270" s="17"/>
    </row>
    <row r="271" spans="1:18" ht="12.75">
      <c r="A271" s="4">
        <v>253</v>
      </c>
      <c r="B271" s="4">
        <v>394</v>
      </c>
      <c r="C271" s="4">
        <v>107</v>
      </c>
      <c r="D271" s="4">
        <v>9</v>
      </c>
      <c r="F271" s="25">
        <v>44012</v>
      </c>
      <c r="G271" s="6">
        <v>73878</v>
      </c>
      <c r="H271" s="6"/>
      <c r="I271" s="6">
        <v>23154</v>
      </c>
      <c r="J271" s="6"/>
      <c r="K271" s="6">
        <v>18090</v>
      </c>
      <c r="M271" s="4">
        <v>4022</v>
      </c>
      <c r="N271" s="4">
        <f t="shared" si="15"/>
        <v>177016264</v>
      </c>
      <c r="O271" s="4">
        <v>3293</v>
      </c>
      <c r="P271" s="4">
        <f t="shared" si="17"/>
        <v>243280254</v>
      </c>
      <c r="Q271" s="17"/>
      <c r="R271" s="17"/>
    </row>
    <row r="272" spans="1:18" ht="12.75">
      <c r="A272" s="4">
        <v>254</v>
      </c>
      <c r="B272" s="4">
        <v>394</v>
      </c>
      <c r="C272" s="4">
        <v>407</v>
      </c>
      <c r="D272" s="4">
        <v>9</v>
      </c>
      <c r="F272" s="25">
        <v>28875</v>
      </c>
      <c r="G272" s="6">
        <v>80515</v>
      </c>
      <c r="H272" s="6"/>
      <c r="I272" s="6">
        <v>22745</v>
      </c>
      <c r="J272" s="6"/>
      <c r="K272" s="6">
        <v>9577</v>
      </c>
      <c r="M272" s="4">
        <v>4022</v>
      </c>
      <c r="N272" s="4">
        <f t="shared" si="15"/>
        <v>116135250</v>
      </c>
      <c r="O272" s="4">
        <v>3293</v>
      </c>
      <c r="P272" s="4">
        <f t="shared" si="17"/>
        <v>265135895</v>
      </c>
      <c r="Q272" s="17"/>
      <c r="R272" s="17"/>
    </row>
    <row r="273" spans="1:18" ht="12.75">
      <c r="A273" s="4">
        <v>255</v>
      </c>
      <c r="B273" s="4">
        <v>394</v>
      </c>
      <c r="C273" s="4">
        <v>507</v>
      </c>
      <c r="D273" s="4">
        <v>9</v>
      </c>
      <c r="F273" s="25">
        <v>24858</v>
      </c>
      <c r="G273" s="6">
        <v>86919</v>
      </c>
      <c r="H273" s="6"/>
      <c r="I273" s="6">
        <v>15885</v>
      </c>
      <c r="J273" s="6"/>
      <c r="K273" s="6">
        <v>5008</v>
      </c>
      <c r="M273" s="4">
        <v>4022</v>
      </c>
      <c r="N273" s="4">
        <f t="shared" si="15"/>
        <v>99978876</v>
      </c>
      <c r="O273" s="4">
        <v>3293</v>
      </c>
      <c r="P273" s="4">
        <f t="shared" si="17"/>
        <v>286224267</v>
      </c>
      <c r="Q273" s="17"/>
      <c r="R273" s="17"/>
    </row>
    <row r="274" spans="1:18" ht="12.75">
      <c r="A274" s="4">
        <v>256</v>
      </c>
      <c r="B274" s="4">
        <v>394</v>
      </c>
      <c r="C274" s="4">
        <v>707</v>
      </c>
      <c r="D274" s="4">
        <v>9</v>
      </c>
      <c r="F274" s="25">
        <v>18761</v>
      </c>
      <c r="G274" s="6">
        <v>67535</v>
      </c>
      <c r="H274" s="6"/>
      <c r="I274" s="6">
        <v>18929</v>
      </c>
      <c r="J274" s="6"/>
      <c r="K274" s="6">
        <v>5628</v>
      </c>
      <c r="M274" s="4">
        <v>4022</v>
      </c>
      <c r="N274" s="4">
        <f t="shared" si="15"/>
        <v>75456742</v>
      </c>
      <c r="O274" s="4">
        <v>3293</v>
      </c>
      <c r="P274" s="4">
        <f t="shared" si="17"/>
        <v>222392755</v>
      </c>
      <c r="Q274" s="17"/>
      <c r="R274" s="17"/>
    </row>
    <row r="275" spans="1:18" ht="12.75">
      <c r="A275" s="4">
        <v>257</v>
      </c>
      <c r="B275" s="4">
        <v>394</v>
      </c>
      <c r="C275" s="4">
        <v>828</v>
      </c>
      <c r="D275" s="4">
        <v>9</v>
      </c>
      <c r="F275" s="25">
        <v>18761</v>
      </c>
      <c r="G275" s="6">
        <v>82944</v>
      </c>
      <c r="H275" s="6"/>
      <c r="I275" s="6">
        <v>35219</v>
      </c>
      <c r="J275" s="6"/>
      <c r="K275" s="6">
        <v>8144</v>
      </c>
      <c r="M275" s="4">
        <v>4022</v>
      </c>
      <c r="N275" s="4">
        <f t="shared" si="15"/>
        <v>75456742</v>
      </c>
      <c r="O275" s="4">
        <v>3293</v>
      </c>
      <c r="P275" s="4">
        <f t="shared" si="17"/>
        <v>273134592</v>
      </c>
      <c r="Q275" s="17"/>
      <c r="R275" s="17"/>
    </row>
    <row r="276" spans="1:18" ht="12.75">
      <c r="A276" s="4">
        <v>258</v>
      </c>
      <c r="B276" s="4">
        <v>394</v>
      </c>
      <c r="C276" s="4">
        <v>907</v>
      </c>
      <c r="D276" s="4">
        <v>9</v>
      </c>
      <c r="F276" s="25">
        <v>20924</v>
      </c>
      <c r="G276" s="6">
        <v>52402</v>
      </c>
      <c r="H276" s="6"/>
      <c r="I276" s="6">
        <v>15081</v>
      </c>
      <c r="J276" s="6"/>
      <c r="K276" s="6">
        <v>7427</v>
      </c>
      <c r="M276" s="4">
        <v>4022</v>
      </c>
      <c r="N276" s="4">
        <f t="shared" si="15"/>
        <v>84156328</v>
      </c>
      <c r="O276" s="4">
        <v>3293</v>
      </c>
      <c r="P276" s="4">
        <f t="shared" si="17"/>
        <v>172559786</v>
      </c>
      <c r="Q276" s="17"/>
      <c r="R276" s="17"/>
    </row>
    <row r="277" spans="1:18" ht="12.75">
      <c r="A277" s="4">
        <v>259</v>
      </c>
      <c r="B277" s="4">
        <v>394</v>
      </c>
      <c r="C277" s="4">
        <v>999</v>
      </c>
      <c r="D277" s="4">
        <v>9</v>
      </c>
      <c r="F277" s="25">
        <v>14467</v>
      </c>
      <c r="G277" s="6">
        <v>40528</v>
      </c>
      <c r="H277" s="6"/>
      <c r="I277" s="6">
        <v>11649</v>
      </c>
      <c r="J277" s="6"/>
      <c r="K277" s="6">
        <v>4500</v>
      </c>
      <c r="M277" s="4">
        <v>4022</v>
      </c>
      <c r="N277" s="4">
        <f t="shared" si="15"/>
        <v>58186274</v>
      </c>
      <c r="O277" s="4">
        <v>3293</v>
      </c>
      <c r="P277" s="4">
        <f t="shared" si="17"/>
        <v>133458704</v>
      </c>
      <c r="Q277" s="17"/>
      <c r="R277" s="17"/>
    </row>
    <row r="278" spans="1:18" ht="12.75">
      <c r="A278" s="4">
        <v>260</v>
      </c>
      <c r="B278" s="4">
        <v>395</v>
      </c>
      <c r="C278" s="4">
        <v>107</v>
      </c>
      <c r="D278" s="4">
        <v>9</v>
      </c>
      <c r="F278" s="25">
        <v>45835</v>
      </c>
      <c r="G278" s="6">
        <v>150757</v>
      </c>
      <c r="H278" s="6"/>
      <c r="I278" s="6">
        <v>30284</v>
      </c>
      <c r="J278" s="6"/>
      <c r="K278" s="6">
        <v>12723</v>
      </c>
      <c r="M278" s="4">
        <v>3413</v>
      </c>
      <c r="N278" s="4">
        <f t="shared" si="15"/>
        <v>156434855</v>
      </c>
      <c r="O278" s="4">
        <v>2774</v>
      </c>
      <c r="P278" s="4">
        <f t="shared" si="17"/>
        <v>418199918</v>
      </c>
      <c r="Q278" s="17"/>
      <c r="R278" s="17"/>
    </row>
    <row r="279" spans="1:18" ht="12.75">
      <c r="A279" s="4">
        <v>261</v>
      </c>
      <c r="B279" s="4">
        <v>395</v>
      </c>
      <c r="C279" s="4">
        <v>407</v>
      </c>
      <c r="D279" s="4">
        <v>9</v>
      </c>
      <c r="F279" s="25">
        <v>32257</v>
      </c>
      <c r="G279" s="6">
        <v>87333</v>
      </c>
      <c r="H279" s="6"/>
      <c r="I279" s="6">
        <v>18154</v>
      </c>
      <c r="J279" s="6"/>
      <c r="K279" s="6">
        <v>8185</v>
      </c>
      <c r="M279" s="4">
        <v>3413</v>
      </c>
      <c r="N279" s="4">
        <f t="shared" si="15"/>
        <v>110093141</v>
      </c>
      <c r="O279" s="4">
        <v>2774</v>
      </c>
      <c r="P279" s="4">
        <f t="shared" si="17"/>
        <v>242261742</v>
      </c>
      <c r="Q279" s="17"/>
      <c r="R279" s="17"/>
    </row>
    <row r="280" spans="1:18" ht="12.75">
      <c r="A280" s="4">
        <v>262</v>
      </c>
      <c r="B280" s="4">
        <v>395</v>
      </c>
      <c r="C280" s="4">
        <v>507</v>
      </c>
      <c r="D280" s="4">
        <v>9</v>
      </c>
      <c r="F280" s="25">
        <v>38770</v>
      </c>
      <c r="G280" s="6">
        <v>173977</v>
      </c>
      <c r="H280" s="6"/>
      <c r="I280" s="6">
        <v>31760</v>
      </c>
      <c r="J280" s="6"/>
      <c r="K280" s="6">
        <v>6591</v>
      </c>
      <c r="M280" s="4">
        <v>3413</v>
      </c>
      <c r="N280" s="4">
        <f t="shared" si="15"/>
        <v>132322010</v>
      </c>
      <c r="O280" s="4">
        <v>2774</v>
      </c>
      <c r="P280" s="4">
        <f t="shared" si="17"/>
        <v>482612198</v>
      </c>
      <c r="Q280" s="17"/>
      <c r="R280" s="17"/>
    </row>
    <row r="281" spans="1:18" ht="12.75">
      <c r="A281" s="4">
        <v>263</v>
      </c>
      <c r="B281" s="4">
        <v>395</v>
      </c>
      <c r="C281" s="4">
        <v>707</v>
      </c>
      <c r="D281" s="4">
        <v>9</v>
      </c>
      <c r="F281" s="25">
        <v>21243</v>
      </c>
      <c r="G281" s="6">
        <v>121379</v>
      </c>
      <c r="H281" s="6"/>
      <c r="I281" s="6">
        <v>26811</v>
      </c>
      <c r="J281" s="6"/>
      <c r="K281" s="6">
        <v>5287</v>
      </c>
      <c r="M281" s="4">
        <v>3413</v>
      </c>
      <c r="N281" s="4">
        <f t="shared" si="15"/>
        <v>72502359</v>
      </c>
      <c r="O281" s="4">
        <v>2774</v>
      </c>
      <c r="P281" s="4">
        <f t="shared" si="17"/>
        <v>336705346</v>
      </c>
      <c r="Q281" s="17"/>
      <c r="R281" s="17"/>
    </row>
    <row r="282" spans="1:18" ht="12.75">
      <c r="A282" s="4">
        <v>264</v>
      </c>
      <c r="B282" s="4">
        <v>395</v>
      </c>
      <c r="C282" s="4">
        <v>828</v>
      </c>
      <c r="D282" s="4">
        <v>9</v>
      </c>
      <c r="F282" s="25">
        <v>18079</v>
      </c>
      <c r="G282" s="6">
        <v>120988</v>
      </c>
      <c r="H282" s="6"/>
      <c r="I282" s="6">
        <v>41823</v>
      </c>
      <c r="J282" s="6"/>
      <c r="K282" s="6">
        <v>2494</v>
      </c>
      <c r="M282" s="4">
        <v>3413</v>
      </c>
      <c r="N282" s="4">
        <f t="shared" si="15"/>
        <v>61703627</v>
      </c>
      <c r="O282" s="4">
        <v>2774</v>
      </c>
      <c r="P282" s="4">
        <f t="shared" si="17"/>
        <v>335620712</v>
      </c>
      <c r="Q282" s="17"/>
      <c r="R282" s="17"/>
    </row>
    <row r="283" spans="1:18" ht="12.75">
      <c r="A283" s="4">
        <v>265</v>
      </c>
      <c r="B283" s="4">
        <v>395</v>
      </c>
      <c r="C283" s="4">
        <v>907</v>
      </c>
      <c r="D283" s="4">
        <v>9</v>
      </c>
      <c r="F283" s="25">
        <v>26418</v>
      </c>
      <c r="G283" s="6">
        <v>113594</v>
      </c>
      <c r="H283" s="6"/>
      <c r="I283" s="6">
        <v>29184</v>
      </c>
      <c r="J283" s="6"/>
      <c r="K283" s="6">
        <v>9449</v>
      </c>
      <c r="M283" s="4">
        <v>3413</v>
      </c>
      <c r="N283" s="4">
        <f t="shared" si="15"/>
        <v>90164634</v>
      </c>
      <c r="O283" s="4">
        <v>2774</v>
      </c>
      <c r="P283" s="4">
        <f t="shared" si="17"/>
        <v>315109756</v>
      </c>
      <c r="Q283" s="17"/>
      <c r="R283" s="17"/>
    </row>
    <row r="284" spans="1:18" ht="12.75">
      <c r="A284" s="4">
        <v>266</v>
      </c>
      <c r="B284" s="4">
        <v>395</v>
      </c>
      <c r="C284" s="4">
        <v>999</v>
      </c>
      <c r="D284" s="4">
        <v>9</v>
      </c>
      <c r="F284" s="25">
        <v>20513</v>
      </c>
      <c r="G284" s="6">
        <v>83359</v>
      </c>
      <c r="H284" s="6"/>
      <c r="I284" s="6">
        <v>18283</v>
      </c>
      <c r="J284" s="6"/>
      <c r="K284" s="6">
        <v>4998</v>
      </c>
      <c r="M284" s="4">
        <v>3413</v>
      </c>
      <c r="N284" s="4">
        <f t="shared" si="15"/>
        <v>70010869</v>
      </c>
      <c r="O284" s="4">
        <v>2774</v>
      </c>
      <c r="P284" s="4">
        <f t="shared" si="17"/>
        <v>231237866</v>
      </c>
      <c r="Q284" s="17"/>
      <c r="R284" s="17"/>
    </row>
    <row r="285" spans="1:18" ht="12.75">
      <c r="A285" s="4"/>
      <c r="B285" s="4"/>
      <c r="C285" s="4"/>
      <c r="D285" s="4"/>
      <c r="F285" s="6"/>
      <c r="G285" s="6"/>
      <c r="H285" s="6"/>
      <c r="I285" s="6"/>
      <c r="J285" s="6"/>
      <c r="K285" s="6"/>
      <c r="Q285" s="17"/>
      <c r="R285" s="17"/>
    </row>
    <row r="286" spans="1:21" ht="12.75">
      <c r="A286" s="19">
        <v>266.95</v>
      </c>
      <c r="B286" s="19">
        <v>396</v>
      </c>
      <c r="C286" s="19">
        <v>999</v>
      </c>
      <c r="D286" s="19">
        <v>9</v>
      </c>
      <c r="E286" s="9"/>
      <c r="F286" s="21">
        <v>3523130</v>
      </c>
      <c r="G286" s="21">
        <v>13469056</v>
      </c>
      <c r="H286" s="21"/>
      <c r="I286" s="21">
        <v>3351891</v>
      </c>
      <c r="J286" s="21"/>
      <c r="K286" s="21">
        <v>967696</v>
      </c>
      <c r="L286" s="9"/>
      <c r="M286" s="4">
        <v>2965</v>
      </c>
      <c r="N286" s="22">
        <f>SUM(N227:N284)/$F286</f>
        <v>3275.414442271503</v>
      </c>
      <c r="O286" s="4">
        <v>2719</v>
      </c>
      <c r="P286" s="22">
        <f>SUM(P227:P284)/$G286</f>
        <v>2912.6447741400734</v>
      </c>
      <c r="Q286" s="17">
        <f>I286/G286</f>
        <v>0.2488586431001549</v>
      </c>
      <c r="R286" s="17">
        <f>K286/G286</f>
        <v>0.0718458665551617</v>
      </c>
      <c r="S286" s="9"/>
      <c r="T286" s="9"/>
      <c r="U286" s="9"/>
    </row>
    <row r="287" spans="1:18" ht="12.75">
      <c r="A287" s="4"/>
      <c r="B287" s="4"/>
      <c r="C287" s="4"/>
      <c r="D287" s="4"/>
      <c r="F287" s="6"/>
      <c r="Q287" s="17"/>
      <c r="R287" s="17"/>
    </row>
    <row r="288" spans="1:18" ht="12.75">
      <c r="A288" s="4">
        <v>268</v>
      </c>
      <c r="B288" s="4">
        <v>401</v>
      </c>
      <c r="C288" s="4">
        <v>999</v>
      </c>
      <c r="D288" s="4">
        <v>9</v>
      </c>
      <c r="F288" s="25">
        <v>6765</v>
      </c>
      <c r="G288" s="6">
        <v>7126</v>
      </c>
      <c r="H288" s="6"/>
      <c r="I288" s="6">
        <v>760</v>
      </c>
      <c r="J288" s="6"/>
      <c r="K288" s="6">
        <v>905</v>
      </c>
      <c r="M288" s="4">
        <v>1981</v>
      </c>
      <c r="N288" s="4">
        <f aca="true" t="shared" si="18" ref="N288:N351">M288*F288</f>
        <v>13401465</v>
      </c>
      <c r="O288" s="4">
        <v>2203</v>
      </c>
      <c r="P288" s="4">
        <f aca="true" t="shared" si="19" ref="P288:P319">O288*G288</f>
        <v>15698578</v>
      </c>
      <c r="Q288" s="17"/>
      <c r="R288" s="17"/>
    </row>
    <row r="289" spans="1:18" ht="12.75">
      <c r="A289" s="4">
        <v>269</v>
      </c>
      <c r="B289" s="4">
        <v>402</v>
      </c>
      <c r="C289" s="4">
        <v>999</v>
      </c>
      <c r="D289" s="4">
        <v>9</v>
      </c>
      <c r="F289" s="25">
        <v>79421</v>
      </c>
      <c r="G289" s="6">
        <v>112649</v>
      </c>
      <c r="H289" s="6"/>
      <c r="I289" s="6">
        <v>7344</v>
      </c>
      <c r="J289" s="6"/>
      <c r="K289" s="6">
        <v>12556</v>
      </c>
      <c r="M289" s="4">
        <v>1848</v>
      </c>
      <c r="N289" s="4">
        <f t="shared" si="18"/>
        <v>146770008</v>
      </c>
      <c r="O289" s="4">
        <v>1922</v>
      </c>
      <c r="P289" s="4">
        <f t="shared" si="19"/>
        <v>216511378</v>
      </c>
      <c r="Q289" s="17"/>
      <c r="R289" s="17"/>
    </row>
    <row r="290" spans="1:18" ht="12.75">
      <c r="A290" s="4">
        <v>339</v>
      </c>
      <c r="B290" s="4">
        <v>403</v>
      </c>
      <c r="C290" s="4">
        <v>999</v>
      </c>
      <c r="D290" s="4">
        <v>9</v>
      </c>
      <c r="F290" s="25">
        <v>10340</v>
      </c>
      <c r="G290" s="6">
        <v>10686</v>
      </c>
      <c r="H290" s="6"/>
      <c r="I290" s="6">
        <v>656</v>
      </c>
      <c r="J290" s="6"/>
      <c r="K290" s="6">
        <v>1986</v>
      </c>
      <c r="M290" s="4">
        <v>1935</v>
      </c>
      <c r="N290" s="4">
        <f t="shared" si="18"/>
        <v>20007900</v>
      </c>
      <c r="O290" s="4">
        <v>2072</v>
      </c>
      <c r="P290" s="4">
        <f t="shared" si="19"/>
        <v>22141392</v>
      </c>
      <c r="Q290" s="17"/>
      <c r="R290" s="17"/>
    </row>
    <row r="291" spans="1:18" ht="12.75">
      <c r="A291" s="4">
        <v>340</v>
      </c>
      <c r="B291" s="4">
        <v>404</v>
      </c>
      <c r="C291" s="4">
        <v>999</v>
      </c>
      <c r="D291" s="4">
        <v>9</v>
      </c>
      <c r="F291" s="25">
        <v>31283</v>
      </c>
      <c r="G291" s="6">
        <v>31703</v>
      </c>
      <c r="H291" s="6"/>
      <c r="I291" s="6">
        <v>2060</v>
      </c>
      <c r="J291" s="6"/>
      <c r="K291" s="6">
        <v>12198</v>
      </c>
      <c r="M291" s="4">
        <v>2607</v>
      </c>
      <c r="N291" s="4">
        <f t="shared" si="18"/>
        <v>81554781</v>
      </c>
      <c r="O291" s="4">
        <v>2555</v>
      </c>
      <c r="P291" s="4">
        <f t="shared" si="19"/>
        <v>81001165</v>
      </c>
      <c r="Q291" s="17"/>
      <c r="R291" s="17"/>
    </row>
    <row r="292" spans="1:18" ht="12.75">
      <c r="A292" s="4">
        <v>361</v>
      </c>
      <c r="B292" s="4">
        <v>405</v>
      </c>
      <c r="C292" s="4">
        <v>999</v>
      </c>
      <c r="D292" s="4">
        <v>9</v>
      </c>
      <c r="F292" s="25">
        <v>15438</v>
      </c>
      <c r="G292" s="6">
        <v>35478</v>
      </c>
      <c r="H292" s="6"/>
      <c r="I292" s="6">
        <v>2565</v>
      </c>
      <c r="J292" s="6"/>
      <c r="K292" s="6">
        <v>4324</v>
      </c>
      <c r="M292" s="4">
        <v>2465</v>
      </c>
      <c r="N292" s="4">
        <f t="shared" si="18"/>
        <v>38054670</v>
      </c>
      <c r="O292" s="4">
        <v>1988</v>
      </c>
      <c r="P292" s="4">
        <f t="shared" si="19"/>
        <v>70530264</v>
      </c>
      <c r="Q292" s="17"/>
      <c r="R292" s="17"/>
    </row>
    <row r="293" spans="1:18" ht="12.75">
      <c r="A293" s="4">
        <v>272</v>
      </c>
      <c r="B293" s="4">
        <v>410</v>
      </c>
      <c r="C293" s="4">
        <v>999</v>
      </c>
      <c r="D293" s="4">
        <v>9</v>
      </c>
      <c r="F293" s="25">
        <v>175277</v>
      </c>
      <c r="G293" s="6">
        <v>177422</v>
      </c>
      <c r="H293" s="6"/>
      <c r="I293" s="6">
        <v>9973</v>
      </c>
      <c r="J293" s="6"/>
      <c r="K293" s="6">
        <v>49824</v>
      </c>
      <c r="M293" s="4">
        <v>2215</v>
      </c>
      <c r="N293" s="4">
        <f t="shared" si="18"/>
        <v>388238555</v>
      </c>
      <c r="O293" s="4">
        <v>2262</v>
      </c>
      <c r="P293" s="4">
        <f t="shared" si="19"/>
        <v>401328564</v>
      </c>
      <c r="Q293" s="17"/>
      <c r="R293" s="17"/>
    </row>
    <row r="294" spans="1:18" ht="12.75">
      <c r="A294" s="4">
        <v>273</v>
      </c>
      <c r="B294" s="4">
        <v>411</v>
      </c>
      <c r="C294" s="4">
        <v>999</v>
      </c>
      <c r="D294" s="4">
        <v>9</v>
      </c>
      <c r="F294" s="25">
        <v>3980</v>
      </c>
      <c r="G294" s="6">
        <v>4148</v>
      </c>
      <c r="H294" s="6"/>
      <c r="I294" s="6">
        <v>497</v>
      </c>
      <c r="J294" s="6"/>
      <c r="K294" s="6">
        <v>738</v>
      </c>
      <c r="M294" s="4">
        <v>2151</v>
      </c>
      <c r="N294" s="4">
        <f t="shared" si="18"/>
        <v>8560980</v>
      </c>
      <c r="O294" s="4">
        <v>2363</v>
      </c>
      <c r="P294" s="4">
        <f t="shared" si="19"/>
        <v>9801724</v>
      </c>
      <c r="Q294" s="17"/>
      <c r="R294" s="17"/>
    </row>
    <row r="295" spans="1:18" ht="12.75">
      <c r="A295" s="4">
        <v>274</v>
      </c>
      <c r="B295" s="4">
        <v>412</v>
      </c>
      <c r="C295" s="4">
        <v>999</v>
      </c>
      <c r="D295" s="4">
        <v>9</v>
      </c>
      <c r="F295" s="25">
        <v>96618</v>
      </c>
      <c r="G295" s="6">
        <v>97982</v>
      </c>
      <c r="H295" s="6"/>
      <c r="I295" s="6">
        <v>3658</v>
      </c>
      <c r="J295" s="6"/>
      <c r="K295" s="6">
        <v>19208</v>
      </c>
      <c r="M295" s="4">
        <v>1829</v>
      </c>
      <c r="N295" s="4">
        <f t="shared" si="18"/>
        <v>176714322</v>
      </c>
      <c r="O295" s="4">
        <v>1954</v>
      </c>
      <c r="P295" s="4">
        <f t="shared" si="19"/>
        <v>191456828</v>
      </c>
      <c r="Q295" s="17"/>
      <c r="R295" s="17"/>
    </row>
    <row r="296" spans="1:18" ht="12.75">
      <c r="A296" s="4">
        <v>270</v>
      </c>
      <c r="B296" s="4">
        <v>413</v>
      </c>
      <c r="C296" s="4">
        <v>999</v>
      </c>
      <c r="D296" s="4">
        <v>9</v>
      </c>
      <c r="F296" s="25">
        <v>65889</v>
      </c>
      <c r="G296" s="6">
        <v>69478</v>
      </c>
      <c r="H296" s="6"/>
      <c r="I296" s="6">
        <v>5378</v>
      </c>
      <c r="J296" s="6"/>
      <c r="K296" s="6">
        <v>10572</v>
      </c>
      <c r="M296" s="4">
        <v>1904</v>
      </c>
      <c r="N296" s="4">
        <f t="shared" si="18"/>
        <v>125452656</v>
      </c>
      <c r="O296" s="4">
        <v>2089</v>
      </c>
      <c r="P296" s="4">
        <f t="shared" si="19"/>
        <v>145139542</v>
      </c>
      <c r="Q296" s="17"/>
      <c r="R296" s="17"/>
    </row>
    <row r="297" spans="1:18" ht="12.75">
      <c r="A297" s="4">
        <v>275</v>
      </c>
      <c r="B297" s="4">
        <v>415</v>
      </c>
      <c r="C297" s="4">
        <v>999</v>
      </c>
      <c r="D297" s="4">
        <v>9</v>
      </c>
      <c r="F297" s="25">
        <v>906208</v>
      </c>
      <c r="G297" s="6">
        <v>918154</v>
      </c>
      <c r="H297" s="6"/>
      <c r="I297" s="6">
        <v>68317</v>
      </c>
      <c r="J297" s="6"/>
      <c r="K297" s="6">
        <v>213782</v>
      </c>
      <c r="M297" s="4">
        <v>2143</v>
      </c>
      <c r="N297" s="4">
        <f t="shared" si="18"/>
        <v>1942003744</v>
      </c>
      <c r="O297" s="4">
        <v>2258</v>
      </c>
      <c r="P297" s="4">
        <f t="shared" si="19"/>
        <v>2073191732</v>
      </c>
      <c r="Q297" s="17"/>
      <c r="R297" s="17"/>
    </row>
    <row r="298" spans="1:18" ht="12.75">
      <c r="A298" s="4">
        <v>276</v>
      </c>
      <c r="B298" s="4">
        <v>416</v>
      </c>
      <c r="C298" s="4">
        <v>999</v>
      </c>
      <c r="D298" s="4">
        <v>9</v>
      </c>
      <c r="F298" s="25">
        <v>9797</v>
      </c>
      <c r="G298" s="6">
        <v>9969</v>
      </c>
      <c r="H298" s="6"/>
      <c r="I298" s="6">
        <v>1289</v>
      </c>
      <c r="J298" s="6"/>
      <c r="K298" s="6">
        <v>384</v>
      </c>
      <c r="M298" s="4">
        <v>1774</v>
      </c>
      <c r="N298" s="4">
        <f t="shared" si="18"/>
        <v>17379878</v>
      </c>
      <c r="O298" s="4">
        <v>2131</v>
      </c>
      <c r="P298" s="4">
        <f t="shared" si="19"/>
        <v>21243939</v>
      </c>
      <c r="Q298" s="17"/>
      <c r="R298" s="17"/>
    </row>
    <row r="299" spans="1:18" ht="12.75">
      <c r="A299" s="4">
        <v>271</v>
      </c>
      <c r="B299" s="4">
        <v>420</v>
      </c>
      <c r="C299" s="4">
        <v>999</v>
      </c>
      <c r="D299" s="4">
        <v>9</v>
      </c>
      <c r="F299" s="25">
        <v>46460</v>
      </c>
      <c r="G299" s="6">
        <v>47233</v>
      </c>
      <c r="H299" s="6"/>
      <c r="I299" s="6">
        <v>3598</v>
      </c>
      <c r="J299" s="6"/>
      <c r="K299" s="6">
        <v>11777</v>
      </c>
      <c r="M299" s="4">
        <v>2165</v>
      </c>
      <c r="N299" s="4">
        <f t="shared" si="18"/>
        <v>100585900</v>
      </c>
      <c r="O299" s="4">
        <v>2307</v>
      </c>
      <c r="P299" s="4">
        <f t="shared" si="19"/>
        <v>108966531</v>
      </c>
      <c r="Q299" s="17"/>
      <c r="R299" s="17"/>
    </row>
    <row r="300" spans="1:18" ht="12.75">
      <c r="A300" s="4">
        <v>277</v>
      </c>
      <c r="B300" s="4">
        <v>421</v>
      </c>
      <c r="C300" s="4">
        <v>999</v>
      </c>
      <c r="D300" s="4">
        <v>9</v>
      </c>
      <c r="F300" s="25">
        <v>77184</v>
      </c>
      <c r="G300" s="6">
        <v>78420</v>
      </c>
      <c r="H300" s="6"/>
      <c r="I300" s="6">
        <v>4119</v>
      </c>
      <c r="J300" s="6"/>
      <c r="K300" s="6">
        <v>17629</v>
      </c>
      <c r="M300" s="4">
        <v>2008</v>
      </c>
      <c r="N300" s="4">
        <f t="shared" si="18"/>
        <v>154985472</v>
      </c>
      <c r="O300" s="4">
        <v>2110</v>
      </c>
      <c r="P300" s="4">
        <f t="shared" si="19"/>
        <v>165466200</v>
      </c>
      <c r="Q300" s="17"/>
      <c r="R300" s="17"/>
    </row>
    <row r="301" spans="1:18" ht="12.75">
      <c r="A301" s="4">
        <v>362</v>
      </c>
      <c r="B301" s="4">
        <v>422</v>
      </c>
      <c r="C301" s="4">
        <v>999</v>
      </c>
      <c r="D301" s="4">
        <v>9</v>
      </c>
      <c r="F301" s="25">
        <v>132006</v>
      </c>
      <c r="G301" s="6">
        <v>154791</v>
      </c>
      <c r="H301" s="6"/>
      <c r="I301" s="6">
        <v>22836</v>
      </c>
      <c r="J301" s="6"/>
      <c r="K301" s="6">
        <v>43633</v>
      </c>
      <c r="M301" s="4">
        <v>2811</v>
      </c>
      <c r="N301" s="4">
        <f t="shared" si="18"/>
        <v>371068866</v>
      </c>
      <c r="O301" s="4">
        <v>2802</v>
      </c>
      <c r="P301" s="4">
        <f t="shared" si="19"/>
        <v>433724382</v>
      </c>
      <c r="Q301" s="17"/>
      <c r="R301" s="17"/>
    </row>
    <row r="302" spans="1:18" ht="12.75">
      <c r="A302" s="4">
        <v>363</v>
      </c>
      <c r="B302" s="4">
        <v>423</v>
      </c>
      <c r="C302" s="4">
        <v>999</v>
      </c>
      <c r="D302" s="4">
        <v>9</v>
      </c>
      <c r="F302" s="25">
        <v>6172</v>
      </c>
      <c r="G302" s="6">
        <v>6505</v>
      </c>
      <c r="H302" s="6"/>
      <c r="I302" s="6">
        <v>891</v>
      </c>
      <c r="J302" s="6"/>
      <c r="K302" s="6">
        <v>333</v>
      </c>
      <c r="M302" s="4">
        <v>1834</v>
      </c>
      <c r="N302" s="4">
        <f t="shared" si="18"/>
        <v>11319448</v>
      </c>
      <c r="O302" s="4">
        <v>2206</v>
      </c>
      <c r="P302" s="4">
        <f t="shared" si="19"/>
        <v>14350030</v>
      </c>
      <c r="Q302" s="17"/>
      <c r="R302" s="17"/>
    </row>
    <row r="303" spans="1:18" ht="12.75">
      <c r="A303" s="4">
        <v>292</v>
      </c>
      <c r="B303" s="4">
        <v>424</v>
      </c>
      <c r="C303" s="4">
        <v>999</v>
      </c>
      <c r="D303" s="4">
        <v>9</v>
      </c>
      <c r="F303" s="25">
        <v>158669</v>
      </c>
      <c r="G303" s="6">
        <v>160820</v>
      </c>
      <c r="H303" s="6"/>
      <c r="I303" s="6">
        <v>6354</v>
      </c>
      <c r="J303" s="6"/>
      <c r="K303" s="6">
        <v>47567</v>
      </c>
      <c r="M303" s="4">
        <v>2180</v>
      </c>
      <c r="N303" s="4">
        <f t="shared" si="18"/>
        <v>345898420</v>
      </c>
      <c r="O303" s="4">
        <v>2198</v>
      </c>
      <c r="P303" s="4">
        <f t="shared" si="19"/>
        <v>353482360</v>
      </c>
      <c r="Q303" s="17"/>
      <c r="R303" s="17"/>
    </row>
    <row r="304" spans="1:18" ht="12.75">
      <c r="A304" s="4">
        <v>293</v>
      </c>
      <c r="B304" s="4">
        <v>425</v>
      </c>
      <c r="C304" s="4">
        <v>999</v>
      </c>
      <c r="D304" s="4">
        <v>9</v>
      </c>
      <c r="F304" s="25">
        <v>30717</v>
      </c>
      <c r="G304" s="6">
        <v>74004</v>
      </c>
      <c r="H304" s="6"/>
      <c r="I304" s="6">
        <v>21169</v>
      </c>
      <c r="J304" s="6"/>
      <c r="K304" s="6">
        <v>8180</v>
      </c>
      <c r="M304" s="4">
        <v>3318</v>
      </c>
      <c r="N304" s="4">
        <f t="shared" si="18"/>
        <v>101919006</v>
      </c>
      <c r="O304" s="4">
        <v>3222</v>
      </c>
      <c r="P304" s="4">
        <f t="shared" si="19"/>
        <v>238440888</v>
      </c>
      <c r="Q304" s="17"/>
      <c r="R304" s="17"/>
    </row>
    <row r="305" spans="1:18" ht="12.75">
      <c r="A305" s="4">
        <v>294</v>
      </c>
      <c r="B305" s="4">
        <v>426</v>
      </c>
      <c r="C305" s="4">
        <v>999</v>
      </c>
      <c r="D305" s="4">
        <v>9</v>
      </c>
      <c r="F305" s="25">
        <v>21021</v>
      </c>
      <c r="G305" s="6">
        <v>27376</v>
      </c>
      <c r="H305" s="6"/>
      <c r="I305" s="6">
        <v>6237</v>
      </c>
      <c r="J305" s="6"/>
      <c r="K305" s="6">
        <v>7513</v>
      </c>
      <c r="M305" s="4">
        <v>3312</v>
      </c>
      <c r="N305" s="4">
        <f t="shared" si="18"/>
        <v>69621552</v>
      </c>
      <c r="O305" s="4">
        <v>3258</v>
      </c>
      <c r="P305" s="4">
        <f t="shared" si="19"/>
        <v>89191008</v>
      </c>
      <c r="Q305" s="17"/>
      <c r="R305" s="17"/>
    </row>
    <row r="306" spans="1:18" ht="12.75">
      <c r="A306" s="4">
        <v>278</v>
      </c>
      <c r="B306" s="4">
        <v>430</v>
      </c>
      <c r="C306" s="4">
        <v>999</v>
      </c>
      <c r="D306" s="4">
        <v>9</v>
      </c>
      <c r="F306" s="25">
        <v>464858</v>
      </c>
      <c r="G306" s="6">
        <v>473614</v>
      </c>
      <c r="H306" s="6"/>
      <c r="I306" s="6">
        <v>62435</v>
      </c>
      <c r="J306" s="6"/>
      <c r="K306" s="6">
        <v>213947</v>
      </c>
      <c r="M306" s="4">
        <v>3194</v>
      </c>
      <c r="N306" s="4">
        <f t="shared" si="18"/>
        <v>1484756452</v>
      </c>
      <c r="O306" s="4">
        <v>3104</v>
      </c>
      <c r="P306" s="4">
        <f t="shared" si="19"/>
        <v>1470097856</v>
      </c>
      <c r="Q306" s="17"/>
      <c r="R306" s="17"/>
    </row>
    <row r="307" spans="1:18" ht="12.75">
      <c r="A307" s="4">
        <v>279</v>
      </c>
      <c r="B307" s="4">
        <v>431</v>
      </c>
      <c r="C307" s="4">
        <v>999</v>
      </c>
      <c r="D307" s="4">
        <v>9</v>
      </c>
      <c r="F307" s="25">
        <v>21996</v>
      </c>
      <c r="G307" s="6">
        <v>22225</v>
      </c>
      <c r="H307" s="6"/>
      <c r="I307" s="6">
        <v>4262</v>
      </c>
      <c r="J307" s="6"/>
      <c r="K307" s="6">
        <v>2568</v>
      </c>
      <c r="M307" s="4">
        <v>2353</v>
      </c>
      <c r="N307" s="4">
        <f t="shared" si="18"/>
        <v>51756588</v>
      </c>
      <c r="O307" s="4">
        <v>2678</v>
      </c>
      <c r="P307" s="4">
        <f t="shared" si="19"/>
        <v>59518550</v>
      </c>
      <c r="Q307" s="17"/>
      <c r="R307" s="17"/>
    </row>
    <row r="308" spans="1:18" ht="12.75">
      <c r="A308" s="4">
        <v>295</v>
      </c>
      <c r="B308" s="4">
        <v>433</v>
      </c>
      <c r="C308" s="4">
        <v>999</v>
      </c>
      <c r="D308" s="4">
        <v>9</v>
      </c>
      <c r="F308" s="25">
        <v>102643</v>
      </c>
      <c r="G308" s="6">
        <v>103887</v>
      </c>
      <c r="H308" s="6"/>
      <c r="I308" s="6">
        <v>9654</v>
      </c>
      <c r="J308" s="6"/>
      <c r="K308" s="6">
        <v>44199</v>
      </c>
      <c r="M308" s="4">
        <v>2894</v>
      </c>
      <c r="N308" s="4">
        <f t="shared" si="18"/>
        <v>297048842</v>
      </c>
      <c r="O308" s="4">
        <v>2814</v>
      </c>
      <c r="P308" s="4">
        <f t="shared" si="19"/>
        <v>292338018</v>
      </c>
      <c r="Q308" s="17"/>
      <c r="R308" s="17"/>
    </row>
    <row r="309" spans="1:18" ht="12.75">
      <c r="A309" s="4">
        <v>364</v>
      </c>
      <c r="B309" s="4">
        <v>434</v>
      </c>
      <c r="C309" s="4">
        <v>999</v>
      </c>
      <c r="D309" s="4">
        <v>9</v>
      </c>
      <c r="F309" s="25">
        <v>6621</v>
      </c>
      <c r="G309" s="6">
        <v>7000</v>
      </c>
      <c r="H309" s="6"/>
      <c r="I309" s="6">
        <v>795</v>
      </c>
      <c r="J309" s="6"/>
      <c r="K309" s="6">
        <v>3391</v>
      </c>
      <c r="M309" s="4">
        <v>3232</v>
      </c>
      <c r="N309" s="4">
        <f t="shared" si="18"/>
        <v>21399072</v>
      </c>
      <c r="O309" s="4">
        <v>3072</v>
      </c>
      <c r="P309" s="4">
        <f t="shared" si="19"/>
        <v>21504000</v>
      </c>
      <c r="Q309" s="17"/>
      <c r="R309" s="17"/>
    </row>
    <row r="310" spans="1:18" ht="12.75">
      <c r="A310" s="4">
        <v>296</v>
      </c>
      <c r="B310" s="4">
        <v>435</v>
      </c>
      <c r="C310" s="4">
        <v>999</v>
      </c>
      <c r="D310" s="4">
        <v>9</v>
      </c>
      <c r="F310" s="25">
        <v>6254</v>
      </c>
      <c r="G310" s="6">
        <v>8812</v>
      </c>
      <c r="H310" s="6"/>
      <c r="I310" s="6">
        <v>1025</v>
      </c>
      <c r="J310" s="6"/>
      <c r="K310" s="6">
        <v>1454</v>
      </c>
      <c r="M310" s="4">
        <v>2362</v>
      </c>
      <c r="N310" s="4">
        <f t="shared" si="18"/>
        <v>14771948</v>
      </c>
      <c r="O310" s="4">
        <v>2347</v>
      </c>
      <c r="P310" s="4">
        <f t="shared" si="19"/>
        <v>20681764</v>
      </c>
      <c r="Q310" s="17"/>
      <c r="R310" s="17"/>
    </row>
    <row r="311" spans="1:18" ht="12.75">
      <c r="A311" s="4">
        <v>280</v>
      </c>
      <c r="B311" s="4">
        <v>436</v>
      </c>
      <c r="C311" s="4">
        <v>999</v>
      </c>
      <c r="D311" s="4">
        <v>9</v>
      </c>
      <c r="F311" s="25">
        <v>248995</v>
      </c>
      <c r="G311" s="6">
        <v>251713</v>
      </c>
      <c r="H311" s="6"/>
      <c r="I311" s="6">
        <v>11774</v>
      </c>
      <c r="J311" s="6"/>
      <c r="K311" s="6">
        <v>67217</v>
      </c>
      <c r="M311" s="4">
        <v>2116</v>
      </c>
      <c r="N311" s="4">
        <f t="shared" si="18"/>
        <v>526873420</v>
      </c>
      <c r="O311" s="4">
        <v>2174</v>
      </c>
      <c r="P311" s="4">
        <f t="shared" si="19"/>
        <v>547224062</v>
      </c>
      <c r="Q311" s="17"/>
      <c r="R311" s="17"/>
    </row>
    <row r="312" spans="1:18" ht="12.75">
      <c r="A312" s="4">
        <v>281</v>
      </c>
      <c r="B312" s="4">
        <v>440</v>
      </c>
      <c r="C312" s="4">
        <v>999</v>
      </c>
      <c r="D312" s="4">
        <v>9</v>
      </c>
      <c r="F312" s="25">
        <v>22430</v>
      </c>
      <c r="G312" s="6">
        <v>22838</v>
      </c>
      <c r="H312" s="6"/>
      <c r="I312" s="6">
        <v>1597</v>
      </c>
      <c r="J312" s="6"/>
      <c r="K312" s="6">
        <v>6125</v>
      </c>
      <c r="M312" s="4">
        <v>2253</v>
      </c>
      <c r="N312" s="4">
        <f t="shared" si="18"/>
        <v>50534790</v>
      </c>
      <c r="O312" s="4">
        <v>2313</v>
      </c>
      <c r="P312" s="4">
        <f t="shared" si="19"/>
        <v>52824294</v>
      </c>
      <c r="Q312" s="17"/>
      <c r="R312" s="17"/>
    </row>
    <row r="313" spans="1:18" ht="12.75">
      <c r="A313" s="4">
        <v>297</v>
      </c>
      <c r="B313" s="4">
        <v>441</v>
      </c>
      <c r="C313" s="4">
        <v>67</v>
      </c>
      <c r="D313" s="4">
        <v>9</v>
      </c>
      <c r="F313" s="25">
        <v>158720</v>
      </c>
      <c r="G313" s="6">
        <v>160216</v>
      </c>
      <c r="H313" s="6"/>
      <c r="I313" s="6">
        <v>16549</v>
      </c>
      <c r="J313" s="6"/>
      <c r="K313" s="6">
        <v>81740</v>
      </c>
      <c r="M313" s="4">
        <v>3689</v>
      </c>
      <c r="N313" s="4">
        <f t="shared" si="18"/>
        <v>585518080</v>
      </c>
      <c r="O313" s="4">
        <v>3481</v>
      </c>
      <c r="P313" s="4">
        <f t="shared" si="19"/>
        <v>557711896</v>
      </c>
      <c r="Q313" s="17"/>
      <c r="R313" s="17"/>
    </row>
    <row r="314" spans="1:18" ht="12.75">
      <c r="A314" s="19">
        <v>298</v>
      </c>
      <c r="B314" s="19">
        <v>441</v>
      </c>
      <c r="C314" s="19">
        <v>139</v>
      </c>
      <c r="D314" s="19">
        <v>9</v>
      </c>
      <c r="F314" s="25">
        <v>142379</v>
      </c>
      <c r="G314" s="6">
        <v>145818</v>
      </c>
      <c r="H314" s="6"/>
      <c r="I314" s="6">
        <v>24437</v>
      </c>
      <c r="J314" s="6"/>
      <c r="K314" s="6">
        <v>88196</v>
      </c>
      <c r="M314" s="4">
        <v>3689</v>
      </c>
      <c r="N314" s="4">
        <f t="shared" si="18"/>
        <v>525236131</v>
      </c>
      <c r="O314" s="4">
        <v>3481</v>
      </c>
      <c r="P314" s="4">
        <f t="shared" si="19"/>
        <v>507592458</v>
      </c>
      <c r="Q314" s="17"/>
      <c r="R314" s="17"/>
    </row>
    <row r="315" spans="1:18" ht="12.75">
      <c r="A315" s="19">
        <v>299</v>
      </c>
      <c r="B315" s="19">
        <v>441</v>
      </c>
      <c r="C315" s="19">
        <v>177</v>
      </c>
      <c r="D315" s="19">
        <v>9</v>
      </c>
      <c r="F315" s="25">
        <v>88018</v>
      </c>
      <c r="G315" s="6">
        <v>90481</v>
      </c>
      <c r="H315" s="6"/>
      <c r="I315" s="6">
        <v>17747</v>
      </c>
      <c r="J315" s="6"/>
      <c r="K315" s="6">
        <v>56039</v>
      </c>
      <c r="M315" s="4">
        <v>3689</v>
      </c>
      <c r="N315" s="4">
        <f t="shared" si="18"/>
        <v>324698402</v>
      </c>
      <c r="O315" s="4">
        <v>3481</v>
      </c>
      <c r="P315" s="4">
        <f t="shared" si="19"/>
        <v>314964361</v>
      </c>
      <c r="Q315" s="17"/>
      <c r="R315" s="17"/>
    </row>
    <row r="316" spans="1:18" ht="12.75">
      <c r="A316" s="19">
        <v>300</v>
      </c>
      <c r="B316" s="19">
        <v>441</v>
      </c>
      <c r="C316" s="19">
        <v>199</v>
      </c>
      <c r="D316" s="19">
        <v>9</v>
      </c>
      <c r="F316" s="25">
        <v>75138</v>
      </c>
      <c r="G316" s="6">
        <v>84631</v>
      </c>
      <c r="H316" s="6"/>
      <c r="I316" s="6">
        <v>22584</v>
      </c>
      <c r="J316" s="6"/>
      <c r="K316" s="6">
        <v>45057</v>
      </c>
      <c r="M316" s="4">
        <v>3689</v>
      </c>
      <c r="N316" s="4">
        <f t="shared" si="18"/>
        <v>277184082</v>
      </c>
      <c r="O316" s="4">
        <v>3481</v>
      </c>
      <c r="P316" s="4">
        <f t="shared" si="19"/>
        <v>294600511</v>
      </c>
      <c r="Q316" s="17"/>
      <c r="R316" s="17"/>
    </row>
    <row r="317" spans="1:18" ht="12.75">
      <c r="A317" s="19">
        <v>301</v>
      </c>
      <c r="B317" s="19">
        <v>441</v>
      </c>
      <c r="C317" s="19">
        <v>219</v>
      </c>
      <c r="D317" s="19">
        <v>9</v>
      </c>
      <c r="F317" s="25">
        <v>106950</v>
      </c>
      <c r="G317" s="6">
        <v>109137</v>
      </c>
      <c r="H317" s="6"/>
      <c r="I317" s="6">
        <v>25720</v>
      </c>
      <c r="J317" s="6"/>
      <c r="K317" s="6">
        <v>80109</v>
      </c>
      <c r="M317" s="4">
        <v>3689</v>
      </c>
      <c r="N317" s="4">
        <f t="shared" si="18"/>
        <v>394538550</v>
      </c>
      <c r="O317" s="4">
        <v>3481</v>
      </c>
      <c r="P317" s="4">
        <f t="shared" si="19"/>
        <v>379905897</v>
      </c>
      <c r="Q317" s="17"/>
      <c r="R317" s="17"/>
    </row>
    <row r="318" spans="1:18" ht="12.75">
      <c r="A318" s="19">
        <v>302</v>
      </c>
      <c r="B318" s="19">
        <v>441</v>
      </c>
      <c r="C318" s="19">
        <v>107</v>
      </c>
      <c r="D318" s="19">
        <v>9</v>
      </c>
      <c r="F318" s="25">
        <v>127151</v>
      </c>
      <c r="G318" s="6">
        <v>137234</v>
      </c>
      <c r="H318" s="6"/>
      <c r="I318" s="6">
        <v>22039</v>
      </c>
      <c r="J318" s="6"/>
      <c r="K318" s="6">
        <v>55826</v>
      </c>
      <c r="M318" s="4">
        <v>3689</v>
      </c>
      <c r="N318" s="4">
        <f t="shared" si="18"/>
        <v>469060039</v>
      </c>
      <c r="O318" s="4">
        <v>3481</v>
      </c>
      <c r="P318" s="4">
        <f t="shared" si="19"/>
        <v>477711554</v>
      </c>
      <c r="Q318" s="17"/>
      <c r="R318" s="17"/>
    </row>
    <row r="319" spans="1:18" ht="12.75">
      <c r="A319" s="19">
        <v>303</v>
      </c>
      <c r="B319" s="19">
        <v>441</v>
      </c>
      <c r="C319" s="19">
        <v>268</v>
      </c>
      <c r="D319" s="19">
        <v>9</v>
      </c>
      <c r="F319" s="25">
        <v>61431</v>
      </c>
      <c r="G319" s="6">
        <v>67724</v>
      </c>
      <c r="H319" s="6"/>
      <c r="I319" s="6">
        <v>10214</v>
      </c>
      <c r="J319" s="6"/>
      <c r="K319" s="6">
        <v>23835</v>
      </c>
      <c r="M319" s="4">
        <v>3689</v>
      </c>
      <c r="N319" s="4">
        <f t="shared" si="18"/>
        <v>226618959</v>
      </c>
      <c r="O319" s="4">
        <v>3481</v>
      </c>
      <c r="P319" s="4">
        <f t="shared" si="19"/>
        <v>235747244</v>
      </c>
      <c r="Q319" s="17"/>
      <c r="R319" s="17"/>
    </row>
    <row r="320" spans="1:18" ht="12.75">
      <c r="A320" s="19">
        <v>304</v>
      </c>
      <c r="B320" s="19">
        <v>441</v>
      </c>
      <c r="C320" s="19">
        <v>307</v>
      </c>
      <c r="D320" s="19">
        <v>9</v>
      </c>
      <c r="F320" s="25">
        <v>64800</v>
      </c>
      <c r="G320" s="6">
        <v>96158</v>
      </c>
      <c r="H320" s="6"/>
      <c r="I320" s="6">
        <v>9965</v>
      </c>
      <c r="J320" s="6"/>
      <c r="K320" s="6">
        <v>18646</v>
      </c>
      <c r="M320" s="4">
        <v>3689</v>
      </c>
      <c r="N320" s="4">
        <f t="shared" si="18"/>
        <v>239047200</v>
      </c>
      <c r="O320" s="4">
        <v>3481</v>
      </c>
      <c r="P320" s="4">
        <f aca="true" t="shared" si="20" ref="P320:P351">O320*G320</f>
        <v>334725998</v>
      </c>
      <c r="Q320" s="17"/>
      <c r="R320" s="17"/>
    </row>
    <row r="321" spans="1:18" ht="12.75">
      <c r="A321" s="19">
        <v>305</v>
      </c>
      <c r="B321" s="19">
        <v>441</v>
      </c>
      <c r="C321" s="19">
        <v>299</v>
      </c>
      <c r="D321" s="19">
        <v>9</v>
      </c>
      <c r="F321" s="25">
        <v>184296</v>
      </c>
      <c r="G321" s="6">
        <v>199972</v>
      </c>
      <c r="H321" s="6"/>
      <c r="I321" s="6">
        <v>42768</v>
      </c>
      <c r="J321" s="6"/>
      <c r="K321" s="6">
        <v>104780</v>
      </c>
      <c r="M321" s="4">
        <v>3689</v>
      </c>
      <c r="N321" s="4">
        <f t="shared" si="18"/>
        <v>679867944</v>
      </c>
      <c r="O321" s="4">
        <v>3481</v>
      </c>
      <c r="P321" s="4">
        <f t="shared" si="20"/>
        <v>696102532</v>
      </c>
      <c r="Q321" s="17"/>
      <c r="R321" s="17"/>
    </row>
    <row r="322" spans="1:18" ht="12.75">
      <c r="A322" s="19">
        <v>306</v>
      </c>
      <c r="B322" s="19">
        <v>441</v>
      </c>
      <c r="C322" s="19">
        <v>407</v>
      </c>
      <c r="D322" s="19">
        <v>9</v>
      </c>
      <c r="F322" s="25">
        <v>69703</v>
      </c>
      <c r="G322" s="6">
        <v>71265</v>
      </c>
      <c r="H322" s="6"/>
      <c r="I322" s="6">
        <v>10305</v>
      </c>
      <c r="J322" s="6"/>
      <c r="K322" s="6">
        <v>31229</v>
      </c>
      <c r="M322" s="4">
        <v>3689</v>
      </c>
      <c r="N322" s="4">
        <f t="shared" si="18"/>
        <v>257134367</v>
      </c>
      <c r="O322" s="4">
        <v>3481</v>
      </c>
      <c r="P322" s="4">
        <f t="shared" si="20"/>
        <v>248073465</v>
      </c>
      <c r="Q322" s="17"/>
      <c r="R322" s="17"/>
    </row>
    <row r="323" spans="1:18" ht="12.75">
      <c r="A323" s="19">
        <v>307</v>
      </c>
      <c r="B323" s="19">
        <v>441</v>
      </c>
      <c r="C323" s="19">
        <v>447</v>
      </c>
      <c r="D323" s="19">
        <v>9</v>
      </c>
      <c r="F323" s="25">
        <v>78871</v>
      </c>
      <c r="G323" s="6">
        <v>83376</v>
      </c>
      <c r="H323" s="6"/>
      <c r="I323" s="6">
        <v>17914</v>
      </c>
      <c r="J323" s="6"/>
      <c r="K323" s="6">
        <v>53249</v>
      </c>
      <c r="M323" s="4">
        <v>3689</v>
      </c>
      <c r="N323" s="4">
        <f t="shared" si="18"/>
        <v>290955119</v>
      </c>
      <c r="O323" s="4">
        <v>3481</v>
      </c>
      <c r="P323" s="4">
        <f t="shared" si="20"/>
        <v>290231856</v>
      </c>
      <c r="Q323" s="17"/>
      <c r="R323" s="17"/>
    </row>
    <row r="324" spans="1:18" ht="12.75">
      <c r="A324" s="4">
        <v>308</v>
      </c>
      <c r="B324" s="4">
        <v>441</v>
      </c>
      <c r="C324" s="4">
        <v>507</v>
      </c>
      <c r="D324" s="4">
        <v>9</v>
      </c>
      <c r="F324" s="25">
        <v>155353</v>
      </c>
      <c r="G324" s="6">
        <v>177401</v>
      </c>
      <c r="H324" s="6"/>
      <c r="I324" s="6">
        <v>37008</v>
      </c>
      <c r="J324" s="6"/>
      <c r="K324" s="6">
        <v>61731</v>
      </c>
      <c r="M324" s="4">
        <v>3689</v>
      </c>
      <c r="N324" s="4">
        <f t="shared" si="18"/>
        <v>573097217</v>
      </c>
      <c r="O324" s="4">
        <v>3481</v>
      </c>
      <c r="P324" s="4">
        <f t="shared" si="20"/>
        <v>617532881</v>
      </c>
      <c r="Q324" s="17"/>
      <c r="R324" s="17"/>
    </row>
    <row r="325" spans="1:18" ht="12.75">
      <c r="A325" s="4">
        <v>309</v>
      </c>
      <c r="B325" s="4">
        <v>441</v>
      </c>
      <c r="C325" s="4">
        <v>999</v>
      </c>
      <c r="D325" s="4">
        <v>9</v>
      </c>
      <c r="F325" s="25">
        <v>155510</v>
      </c>
      <c r="G325" s="6">
        <v>175493</v>
      </c>
      <c r="H325" s="6"/>
      <c r="I325" s="6">
        <v>36437</v>
      </c>
      <c r="J325" s="6"/>
      <c r="K325" s="6">
        <v>71295</v>
      </c>
      <c r="M325" s="4">
        <v>3689</v>
      </c>
      <c r="N325" s="4">
        <f t="shared" si="18"/>
        <v>573676390</v>
      </c>
      <c r="O325" s="4">
        <v>3481</v>
      </c>
      <c r="P325" s="4">
        <f t="shared" si="20"/>
        <v>610891133</v>
      </c>
      <c r="Q325" s="17"/>
      <c r="R325" s="17"/>
    </row>
    <row r="326" spans="1:18" ht="12.75">
      <c r="A326" s="4">
        <v>341</v>
      </c>
      <c r="B326" s="4">
        <v>442</v>
      </c>
      <c r="C326" s="4">
        <v>999</v>
      </c>
      <c r="D326" s="4">
        <v>9</v>
      </c>
      <c r="F326" s="25">
        <v>15525</v>
      </c>
      <c r="G326" s="6">
        <v>16384</v>
      </c>
      <c r="H326" s="6"/>
      <c r="I326" s="6">
        <v>757</v>
      </c>
      <c r="J326" s="6"/>
      <c r="K326" s="6">
        <v>4772</v>
      </c>
      <c r="M326" s="4">
        <v>2232</v>
      </c>
      <c r="N326" s="4">
        <f t="shared" si="18"/>
        <v>34651800</v>
      </c>
      <c r="O326" s="4">
        <v>2227</v>
      </c>
      <c r="P326" s="4">
        <f t="shared" si="20"/>
        <v>36487168</v>
      </c>
      <c r="Q326" s="17"/>
      <c r="R326" s="17"/>
    </row>
    <row r="327" spans="1:18" ht="12.75">
      <c r="A327" s="4">
        <v>310</v>
      </c>
      <c r="B327" s="4">
        <v>443</v>
      </c>
      <c r="C327" s="4">
        <v>999</v>
      </c>
      <c r="D327" s="4">
        <v>9</v>
      </c>
      <c r="F327" s="25">
        <v>18683</v>
      </c>
      <c r="G327" s="6">
        <v>22812</v>
      </c>
      <c r="H327" s="6"/>
      <c r="I327" s="6">
        <v>1926</v>
      </c>
      <c r="J327" s="6"/>
      <c r="K327" s="6">
        <v>2148</v>
      </c>
      <c r="M327" s="4">
        <v>1859</v>
      </c>
      <c r="N327" s="4">
        <f t="shared" si="18"/>
        <v>34731697</v>
      </c>
      <c r="O327" s="4">
        <v>1995</v>
      </c>
      <c r="P327" s="4">
        <f t="shared" si="20"/>
        <v>45509940</v>
      </c>
      <c r="Q327" s="17"/>
      <c r="R327" s="17"/>
    </row>
    <row r="328" spans="1:18" ht="12.75">
      <c r="A328" s="4">
        <v>311</v>
      </c>
      <c r="B328" s="4">
        <v>444</v>
      </c>
      <c r="C328" s="4">
        <v>999</v>
      </c>
      <c r="D328" s="4">
        <v>9</v>
      </c>
      <c r="F328" s="25">
        <v>2650</v>
      </c>
      <c r="G328" s="6">
        <v>3213</v>
      </c>
      <c r="H328" s="6"/>
      <c r="I328" s="6">
        <v>344</v>
      </c>
      <c r="J328" s="6"/>
      <c r="K328" s="6">
        <v>709</v>
      </c>
      <c r="M328" s="4">
        <v>2414</v>
      </c>
      <c r="N328" s="4">
        <f t="shared" si="18"/>
        <v>6397100</v>
      </c>
      <c r="O328" s="4">
        <v>2422</v>
      </c>
      <c r="P328" s="4">
        <f t="shared" si="20"/>
        <v>7781886</v>
      </c>
      <c r="Q328" s="17"/>
      <c r="R328" s="17"/>
    </row>
    <row r="329" spans="1:18" ht="12.75">
      <c r="A329" s="4">
        <v>312</v>
      </c>
      <c r="B329" s="4">
        <v>445</v>
      </c>
      <c r="C329" s="4">
        <v>999</v>
      </c>
      <c r="D329" s="4">
        <v>9</v>
      </c>
      <c r="F329" s="25">
        <v>25130</v>
      </c>
      <c r="G329" s="6">
        <v>26124</v>
      </c>
      <c r="H329" s="6"/>
      <c r="I329" s="6">
        <v>2075</v>
      </c>
      <c r="J329" s="6"/>
      <c r="K329" s="6">
        <v>8045</v>
      </c>
      <c r="M329" s="4">
        <v>2453</v>
      </c>
      <c r="N329" s="4">
        <f t="shared" si="18"/>
        <v>61643890</v>
      </c>
      <c r="O329" s="4">
        <v>2462</v>
      </c>
      <c r="P329" s="4">
        <f t="shared" si="20"/>
        <v>64317288</v>
      </c>
      <c r="Q329" s="17"/>
      <c r="R329" s="17"/>
    </row>
    <row r="330" spans="1:18" ht="12.75">
      <c r="A330" s="4">
        <v>342</v>
      </c>
      <c r="B330" s="4">
        <v>446</v>
      </c>
      <c r="C330" s="4">
        <v>999</v>
      </c>
      <c r="D330" s="4">
        <v>9</v>
      </c>
      <c r="F330" s="25">
        <v>21647</v>
      </c>
      <c r="G330" s="6">
        <v>22122</v>
      </c>
      <c r="H330" s="6"/>
      <c r="I330" s="6">
        <v>1303</v>
      </c>
      <c r="J330" s="6"/>
      <c r="K330" s="6">
        <v>5549</v>
      </c>
      <c r="M330" s="4">
        <v>2144</v>
      </c>
      <c r="N330" s="4">
        <f t="shared" si="18"/>
        <v>46411168</v>
      </c>
      <c r="O330" s="4">
        <v>2208</v>
      </c>
      <c r="P330" s="4">
        <f t="shared" si="20"/>
        <v>48845376</v>
      </c>
      <c r="Q330" s="17"/>
      <c r="R330" s="17"/>
    </row>
    <row r="331" spans="1:18" ht="12.75">
      <c r="A331" s="4">
        <v>313</v>
      </c>
      <c r="B331" s="4">
        <v>450</v>
      </c>
      <c r="C331" s="4">
        <v>999</v>
      </c>
      <c r="D331" s="4">
        <v>9</v>
      </c>
      <c r="F331" s="25">
        <v>16843</v>
      </c>
      <c r="G331" s="6">
        <v>19064</v>
      </c>
      <c r="H331" s="6"/>
      <c r="I331" s="6">
        <v>1669</v>
      </c>
      <c r="J331" s="6"/>
      <c r="K331" s="6">
        <v>2036</v>
      </c>
      <c r="M331" s="4">
        <v>1850</v>
      </c>
      <c r="N331" s="4">
        <f t="shared" si="18"/>
        <v>31159550</v>
      </c>
      <c r="O331" s="4">
        <v>2043</v>
      </c>
      <c r="P331" s="4">
        <f t="shared" si="20"/>
        <v>38947752</v>
      </c>
      <c r="Q331" s="17"/>
      <c r="R331" s="17"/>
    </row>
    <row r="332" spans="1:18" ht="12.75">
      <c r="A332" s="4">
        <v>314</v>
      </c>
      <c r="B332" s="4">
        <v>452</v>
      </c>
      <c r="C332" s="4">
        <v>67</v>
      </c>
      <c r="D332" s="4">
        <v>9</v>
      </c>
      <c r="F332" s="25">
        <v>22869</v>
      </c>
      <c r="G332" s="6">
        <v>23058</v>
      </c>
      <c r="H332" s="6"/>
      <c r="I332" s="6">
        <v>6151</v>
      </c>
      <c r="J332" s="6"/>
      <c r="K332" s="6">
        <v>6375</v>
      </c>
      <c r="M332" s="4">
        <v>3028</v>
      </c>
      <c r="N332" s="4">
        <f t="shared" si="18"/>
        <v>69247332</v>
      </c>
      <c r="O332" s="4">
        <v>3083</v>
      </c>
      <c r="P332" s="4">
        <f t="shared" si="20"/>
        <v>71087814</v>
      </c>
      <c r="Q332" s="17"/>
      <c r="R332" s="17"/>
    </row>
    <row r="333" spans="1:18" ht="12.75">
      <c r="A333" s="4">
        <v>315</v>
      </c>
      <c r="B333" s="4">
        <v>452</v>
      </c>
      <c r="C333" s="4">
        <v>407</v>
      </c>
      <c r="D333" s="4">
        <v>9</v>
      </c>
      <c r="F333" s="25">
        <v>24081</v>
      </c>
      <c r="G333" s="6">
        <v>24305</v>
      </c>
      <c r="H333" s="6"/>
      <c r="I333" s="6">
        <v>1864</v>
      </c>
      <c r="J333" s="6"/>
      <c r="K333" s="6">
        <v>5008</v>
      </c>
      <c r="M333" s="4">
        <v>3028</v>
      </c>
      <c r="N333" s="4">
        <f t="shared" si="18"/>
        <v>72917268</v>
      </c>
      <c r="O333" s="4">
        <v>3083</v>
      </c>
      <c r="P333" s="4">
        <f t="shared" si="20"/>
        <v>74932315</v>
      </c>
      <c r="Q333" s="17"/>
      <c r="R333" s="17"/>
    </row>
    <row r="334" spans="1:18" ht="12.75">
      <c r="A334" s="4">
        <v>316</v>
      </c>
      <c r="B334" s="4">
        <v>452</v>
      </c>
      <c r="C334" s="4">
        <v>999</v>
      </c>
      <c r="D334" s="4">
        <v>9</v>
      </c>
      <c r="F334" s="25">
        <v>63326</v>
      </c>
      <c r="G334" s="6">
        <v>72265</v>
      </c>
      <c r="H334" s="6"/>
      <c r="I334" s="6">
        <v>15831</v>
      </c>
      <c r="J334" s="6"/>
      <c r="K334" s="6">
        <v>21052</v>
      </c>
      <c r="M334" s="4">
        <v>3028</v>
      </c>
      <c r="N334" s="4">
        <f t="shared" si="18"/>
        <v>191751128</v>
      </c>
      <c r="O334" s="4">
        <v>3083</v>
      </c>
      <c r="P334" s="4">
        <f t="shared" si="20"/>
        <v>222792995</v>
      </c>
      <c r="Q334" s="17"/>
      <c r="R334" s="17"/>
    </row>
    <row r="335" spans="1:18" ht="12.75">
      <c r="A335" s="4">
        <v>317</v>
      </c>
      <c r="B335" s="4">
        <v>453</v>
      </c>
      <c r="C335" s="4">
        <v>999</v>
      </c>
      <c r="D335" s="4">
        <v>9</v>
      </c>
      <c r="F335" s="25">
        <v>33148</v>
      </c>
      <c r="G335" s="6">
        <v>37547</v>
      </c>
      <c r="H335" s="6"/>
      <c r="I335" s="6">
        <v>5389</v>
      </c>
      <c r="J335" s="6"/>
      <c r="K335" s="6">
        <v>8185</v>
      </c>
      <c r="M335" s="4">
        <v>2549</v>
      </c>
      <c r="N335" s="4">
        <f t="shared" si="18"/>
        <v>84494252</v>
      </c>
      <c r="O335" s="4">
        <v>2631</v>
      </c>
      <c r="P335" s="4">
        <f t="shared" si="20"/>
        <v>98786157</v>
      </c>
      <c r="Q335" s="17"/>
      <c r="R335" s="17"/>
    </row>
    <row r="336" spans="1:18" ht="12.75">
      <c r="A336" s="4">
        <v>343</v>
      </c>
      <c r="B336" s="4">
        <v>454</v>
      </c>
      <c r="C336" s="4">
        <v>999</v>
      </c>
      <c r="D336" s="4">
        <v>9</v>
      </c>
      <c r="F336" s="25">
        <v>84277</v>
      </c>
      <c r="G336" s="6">
        <v>86486</v>
      </c>
      <c r="H336" s="6"/>
      <c r="I336" s="6">
        <v>4190</v>
      </c>
      <c r="J336" s="6"/>
      <c r="K336" s="6">
        <v>26366</v>
      </c>
      <c r="M336" s="4">
        <v>2268</v>
      </c>
      <c r="N336" s="4">
        <f t="shared" si="18"/>
        <v>191140236</v>
      </c>
      <c r="O336" s="4">
        <v>2272</v>
      </c>
      <c r="P336" s="4">
        <f t="shared" si="20"/>
        <v>196496192</v>
      </c>
      <c r="Q336" s="17"/>
      <c r="R336" s="17"/>
    </row>
    <row r="337" spans="1:18" ht="12.75">
      <c r="A337" s="4">
        <v>318</v>
      </c>
      <c r="B337" s="4">
        <v>455</v>
      </c>
      <c r="C337" s="4">
        <v>999</v>
      </c>
      <c r="D337" s="4">
        <v>9</v>
      </c>
      <c r="F337" s="25">
        <v>50374</v>
      </c>
      <c r="G337" s="6">
        <v>50830</v>
      </c>
      <c r="H337" s="6"/>
      <c r="I337" s="6">
        <v>4973</v>
      </c>
      <c r="J337" s="6"/>
      <c r="K337" s="6">
        <v>35541</v>
      </c>
      <c r="M337" s="4">
        <v>3842</v>
      </c>
      <c r="N337" s="4">
        <f t="shared" si="18"/>
        <v>193536908</v>
      </c>
      <c r="O337" s="4">
        <v>3477</v>
      </c>
      <c r="P337" s="4">
        <f t="shared" si="20"/>
        <v>176735910</v>
      </c>
      <c r="Q337" s="17"/>
      <c r="R337" s="17"/>
    </row>
    <row r="338" spans="1:18" ht="12.75">
      <c r="A338" s="4">
        <v>319</v>
      </c>
      <c r="B338" s="4">
        <v>456</v>
      </c>
      <c r="C338" s="4">
        <v>999</v>
      </c>
      <c r="D338" s="4">
        <v>9</v>
      </c>
      <c r="F338" s="25">
        <v>13089</v>
      </c>
      <c r="G338" s="6">
        <v>13317</v>
      </c>
      <c r="H338" s="6"/>
      <c r="I338" s="6">
        <v>1622</v>
      </c>
      <c r="J338" s="6"/>
      <c r="K338" s="6">
        <v>6061</v>
      </c>
      <c r="M338" s="4">
        <v>3136</v>
      </c>
      <c r="N338" s="4">
        <f t="shared" si="18"/>
        <v>41047104</v>
      </c>
      <c r="O338" s="4">
        <v>3052</v>
      </c>
      <c r="P338" s="4">
        <f t="shared" si="20"/>
        <v>40643484</v>
      </c>
      <c r="Q338" s="17"/>
      <c r="R338" s="17"/>
    </row>
    <row r="339" spans="1:18" ht="12.75">
      <c r="A339" s="4">
        <v>344</v>
      </c>
      <c r="B339" s="4">
        <v>461</v>
      </c>
      <c r="C339" s="4">
        <v>999</v>
      </c>
      <c r="D339" s="4">
        <v>9</v>
      </c>
      <c r="F339" s="25">
        <v>368220</v>
      </c>
      <c r="G339" s="6">
        <v>380347</v>
      </c>
      <c r="H339" s="6"/>
      <c r="I339" s="6">
        <v>33130</v>
      </c>
      <c r="J339" s="6"/>
      <c r="K339" s="6">
        <v>107704</v>
      </c>
      <c r="M339" s="4">
        <v>2405</v>
      </c>
      <c r="N339" s="4">
        <f t="shared" si="18"/>
        <v>885569100</v>
      </c>
      <c r="O339" s="4">
        <v>2449</v>
      </c>
      <c r="P339" s="4">
        <f t="shared" si="20"/>
        <v>931469803</v>
      </c>
      <c r="Q339" s="17"/>
      <c r="R339" s="17"/>
    </row>
    <row r="340" spans="1:18" ht="12.75">
      <c r="A340" s="4">
        <v>345</v>
      </c>
      <c r="B340" s="4">
        <v>462</v>
      </c>
      <c r="C340" s="4">
        <v>999</v>
      </c>
      <c r="D340" s="4">
        <v>9</v>
      </c>
      <c r="F340" s="25">
        <v>9753</v>
      </c>
      <c r="G340" s="6">
        <v>10019</v>
      </c>
      <c r="H340" s="6"/>
      <c r="I340" s="6">
        <v>1572</v>
      </c>
      <c r="J340" s="6"/>
      <c r="K340" s="6">
        <v>710</v>
      </c>
      <c r="M340" s="4">
        <v>2027</v>
      </c>
      <c r="N340" s="4">
        <f t="shared" si="18"/>
        <v>19769331</v>
      </c>
      <c r="O340" s="4">
        <v>2369</v>
      </c>
      <c r="P340" s="4">
        <f t="shared" si="20"/>
        <v>23735011</v>
      </c>
      <c r="Q340" s="17"/>
      <c r="R340" s="17"/>
    </row>
    <row r="341" spans="1:18" ht="12.75">
      <c r="A341" s="4">
        <v>320</v>
      </c>
      <c r="B341" s="4">
        <v>470</v>
      </c>
      <c r="C341" s="4">
        <v>999</v>
      </c>
      <c r="D341" s="4">
        <v>9</v>
      </c>
      <c r="F341" s="25">
        <v>120898</v>
      </c>
      <c r="G341" s="6">
        <v>122028</v>
      </c>
      <c r="H341" s="6"/>
      <c r="I341" s="6">
        <v>12964</v>
      </c>
      <c r="J341" s="6"/>
      <c r="K341" s="6">
        <v>38563</v>
      </c>
      <c r="M341" s="4">
        <v>2624</v>
      </c>
      <c r="N341" s="4">
        <f t="shared" si="18"/>
        <v>317236352</v>
      </c>
      <c r="O341" s="4">
        <v>2638</v>
      </c>
      <c r="P341" s="4">
        <f t="shared" si="20"/>
        <v>321909864</v>
      </c>
      <c r="Q341" s="17"/>
      <c r="R341" s="17"/>
    </row>
    <row r="342" spans="1:18" ht="12.75">
      <c r="A342" s="4">
        <v>321</v>
      </c>
      <c r="B342" s="4">
        <v>471</v>
      </c>
      <c r="C342" s="4">
        <v>999</v>
      </c>
      <c r="D342" s="4">
        <v>9</v>
      </c>
      <c r="F342" s="25">
        <v>145388</v>
      </c>
      <c r="G342" s="6">
        <v>150260</v>
      </c>
      <c r="H342" s="6"/>
      <c r="I342" s="6">
        <v>24473</v>
      </c>
      <c r="J342" s="6"/>
      <c r="K342" s="6">
        <v>61134</v>
      </c>
      <c r="M342" s="4">
        <v>3218</v>
      </c>
      <c r="N342" s="4">
        <f t="shared" si="18"/>
        <v>467858584</v>
      </c>
      <c r="O342" s="4">
        <v>3183</v>
      </c>
      <c r="P342" s="4">
        <f t="shared" si="20"/>
        <v>478277580</v>
      </c>
      <c r="Q342" s="17"/>
      <c r="R342" s="17"/>
    </row>
    <row r="343" spans="1:18" ht="12.75">
      <c r="A343" s="4">
        <v>322</v>
      </c>
      <c r="B343" s="4">
        <v>472</v>
      </c>
      <c r="C343" s="4">
        <v>999</v>
      </c>
      <c r="D343" s="4">
        <v>9</v>
      </c>
      <c r="F343" s="25">
        <v>109860</v>
      </c>
      <c r="G343" s="6">
        <v>110935</v>
      </c>
      <c r="H343" s="6"/>
      <c r="I343" s="6">
        <v>6482</v>
      </c>
      <c r="J343" s="6"/>
      <c r="K343" s="6">
        <v>25532</v>
      </c>
      <c r="M343" s="4">
        <v>2052</v>
      </c>
      <c r="N343" s="4">
        <f t="shared" si="18"/>
        <v>225432720</v>
      </c>
      <c r="O343" s="4">
        <v>2157</v>
      </c>
      <c r="P343" s="4">
        <f t="shared" si="20"/>
        <v>239286795</v>
      </c>
      <c r="Q343" s="17"/>
      <c r="R343" s="17"/>
    </row>
    <row r="344" spans="1:18" ht="12.75">
      <c r="A344" s="4">
        <v>323</v>
      </c>
      <c r="B344" s="4">
        <v>473</v>
      </c>
      <c r="C344" s="4">
        <v>999</v>
      </c>
      <c r="D344" s="4">
        <v>9</v>
      </c>
      <c r="F344" s="25">
        <v>818485</v>
      </c>
      <c r="G344" s="6">
        <v>830136</v>
      </c>
      <c r="H344" s="6"/>
      <c r="I344" s="6">
        <v>57750</v>
      </c>
      <c r="J344" s="6"/>
      <c r="K344" s="6">
        <v>145100</v>
      </c>
      <c r="M344" s="4">
        <v>1919</v>
      </c>
      <c r="N344" s="4">
        <f t="shared" si="18"/>
        <v>1570672715</v>
      </c>
      <c r="O344" s="4">
        <v>2095</v>
      </c>
      <c r="P344" s="4">
        <f t="shared" si="20"/>
        <v>1739134920</v>
      </c>
      <c r="Q344" s="17"/>
      <c r="R344" s="17"/>
    </row>
    <row r="345" spans="1:18" ht="12.75">
      <c r="A345" s="4">
        <v>324</v>
      </c>
      <c r="B345" s="4">
        <v>474</v>
      </c>
      <c r="C345" s="4">
        <v>999</v>
      </c>
      <c r="D345" s="4">
        <v>9</v>
      </c>
      <c r="F345" s="25">
        <v>3337</v>
      </c>
      <c r="G345" s="6">
        <v>3399</v>
      </c>
      <c r="H345" s="6"/>
      <c r="I345" s="6">
        <v>254</v>
      </c>
      <c r="J345" s="6"/>
      <c r="K345" s="6">
        <v>98</v>
      </c>
      <c r="M345" s="4">
        <v>1459</v>
      </c>
      <c r="N345" s="4">
        <f t="shared" si="18"/>
        <v>4868683</v>
      </c>
      <c r="O345" s="4">
        <v>1787</v>
      </c>
      <c r="P345" s="4">
        <f t="shared" si="20"/>
        <v>6074013</v>
      </c>
      <c r="Q345" s="17"/>
      <c r="R345" s="17"/>
    </row>
    <row r="346" spans="1:18" ht="12.75">
      <c r="A346" s="4">
        <v>325</v>
      </c>
      <c r="B346" s="4">
        <v>475</v>
      </c>
      <c r="C346" s="4">
        <v>999</v>
      </c>
      <c r="D346" s="4">
        <v>9</v>
      </c>
      <c r="F346" s="25">
        <v>31473</v>
      </c>
      <c r="G346" s="6">
        <v>32261</v>
      </c>
      <c r="H346" s="6"/>
      <c r="I346" s="6">
        <v>13314</v>
      </c>
      <c r="J346" s="6"/>
      <c r="K346" s="6">
        <v>16649</v>
      </c>
      <c r="M346" s="4">
        <v>4870</v>
      </c>
      <c r="N346" s="4">
        <f t="shared" si="18"/>
        <v>153273510</v>
      </c>
      <c r="O346" s="4">
        <v>4908</v>
      </c>
      <c r="P346" s="4">
        <f t="shared" si="20"/>
        <v>158336988</v>
      </c>
      <c r="Q346" s="17"/>
      <c r="R346" s="17"/>
    </row>
    <row r="347" spans="1:18" ht="12.75">
      <c r="A347" s="4">
        <v>326</v>
      </c>
      <c r="B347" s="4">
        <v>480</v>
      </c>
      <c r="C347" s="4">
        <v>999</v>
      </c>
      <c r="D347" s="4">
        <v>9</v>
      </c>
      <c r="F347" s="25">
        <v>32779</v>
      </c>
      <c r="G347" s="6">
        <v>33134</v>
      </c>
      <c r="H347" s="6"/>
      <c r="I347" s="6">
        <v>2611</v>
      </c>
      <c r="J347" s="6"/>
      <c r="K347" s="6">
        <v>3579</v>
      </c>
      <c r="M347" s="4">
        <v>1736</v>
      </c>
      <c r="N347" s="4">
        <f t="shared" si="18"/>
        <v>56904344</v>
      </c>
      <c r="O347" s="4">
        <v>1994</v>
      </c>
      <c r="P347" s="4">
        <f t="shared" si="20"/>
        <v>66069196</v>
      </c>
      <c r="Q347" s="17"/>
      <c r="R347" s="17"/>
    </row>
    <row r="348" spans="1:18" ht="12.75">
      <c r="A348" s="4">
        <v>327</v>
      </c>
      <c r="B348" s="4">
        <v>481</v>
      </c>
      <c r="C348" s="4">
        <v>999</v>
      </c>
      <c r="D348" s="4">
        <v>9</v>
      </c>
      <c r="F348" s="25">
        <v>580098</v>
      </c>
      <c r="G348" s="6">
        <v>591369</v>
      </c>
      <c r="H348" s="6"/>
      <c r="I348" s="6">
        <v>43144</v>
      </c>
      <c r="J348" s="6"/>
      <c r="K348" s="6">
        <v>166761</v>
      </c>
      <c r="M348" s="4">
        <v>2303</v>
      </c>
      <c r="N348" s="4">
        <f t="shared" si="18"/>
        <v>1335965694</v>
      </c>
      <c r="O348" s="4">
        <v>2364</v>
      </c>
      <c r="P348" s="4">
        <f t="shared" si="20"/>
        <v>1397996316</v>
      </c>
      <c r="Q348" s="17"/>
      <c r="R348" s="17"/>
    </row>
    <row r="349" spans="1:18" ht="12.75">
      <c r="A349" s="4">
        <v>328</v>
      </c>
      <c r="B349" s="4">
        <v>482</v>
      </c>
      <c r="C349" s="4">
        <v>999</v>
      </c>
      <c r="D349" s="4">
        <v>9</v>
      </c>
      <c r="F349" s="25">
        <v>122884</v>
      </c>
      <c r="G349" s="6">
        <v>125617</v>
      </c>
      <c r="H349" s="6"/>
      <c r="I349" s="6">
        <v>14742</v>
      </c>
      <c r="J349" s="6"/>
      <c r="K349" s="6">
        <v>24646</v>
      </c>
      <c r="M349" s="4">
        <v>2250</v>
      </c>
      <c r="N349" s="4">
        <f t="shared" si="18"/>
        <v>276489000</v>
      </c>
      <c r="O349" s="4">
        <v>2426</v>
      </c>
      <c r="P349" s="4">
        <f t="shared" si="20"/>
        <v>304746842</v>
      </c>
      <c r="Q349" s="17"/>
      <c r="R349" s="17"/>
    </row>
    <row r="350" spans="1:18" ht="12.75">
      <c r="A350" s="4">
        <v>329</v>
      </c>
      <c r="B350" s="4">
        <v>483</v>
      </c>
      <c r="C350" s="4">
        <v>999</v>
      </c>
      <c r="D350" s="4">
        <v>9</v>
      </c>
      <c r="F350" s="25">
        <v>21279</v>
      </c>
      <c r="G350" s="6">
        <v>21544</v>
      </c>
      <c r="H350" s="6"/>
      <c r="I350" s="6">
        <v>123</v>
      </c>
      <c r="J350" s="6"/>
      <c r="K350" s="6">
        <v>698</v>
      </c>
      <c r="M350" s="4">
        <v>1113</v>
      </c>
      <c r="N350" s="4">
        <f t="shared" si="18"/>
        <v>23683527</v>
      </c>
      <c r="O350" s="4">
        <v>1388</v>
      </c>
      <c r="P350" s="4">
        <f t="shared" si="20"/>
        <v>29903072</v>
      </c>
      <c r="Q350" s="17"/>
      <c r="R350" s="17"/>
    </row>
    <row r="351" spans="1:18" ht="12.75">
      <c r="A351" s="4">
        <v>330</v>
      </c>
      <c r="B351" s="4">
        <v>484</v>
      </c>
      <c r="C351" s="4">
        <v>999</v>
      </c>
      <c r="D351" s="4">
        <v>9</v>
      </c>
      <c r="F351" s="25">
        <v>40538</v>
      </c>
      <c r="G351" s="6">
        <v>41414</v>
      </c>
      <c r="H351" s="6"/>
      <c r="I351" s="6">
        <v>8413</v>
      </c>
      <c r="J351" s="6"/>
      <c r="K351" s="6">
        <v>9431</v>
      </c>
      <c r="M351" s="4">
        <v>2790</v>
      </c>
      <c r="N351" s="4">
        <f t="shared" si="18"/>
        <v>113101020</v>
      </c>
      <c r="O351" s="4">
        <v>3004</v>
      </c>
      <c r="P351" s="4">
        <f t="shared" si="20"/>
        <v>124407656</v>
      </c>
      <c r="Q351" s="17"/>
      <c r="R351" s="17"/>
    </row>
    <row r="352" spans="1:18" ht="12.75">
      <c r="A352" s="4">
        <v>331</v>
      </c>
      <c r="B352" s="4">
        <v>485</v>
      </c>
      <c r="C352" s="4">
        <v>999</v>
      </c>
      <c r="D352" s="4">
        <v>9</v>
      </c>
      <c r="F352" s="25">
        <v>138147</v>
      </c>
      <c r="G352" s="6">
        <v>143841</v>
      </c>
      <c r="H352" s="6"/>
      <c r="I352" s="6">
        <v>27768</v>
      </c>
      <c r="J352" s="6"/>
      <c r="K352" s="6">
        <v>32206</v>
      </c>
      <c r="M352" s="4">
        <v>2754</v>
      </c>
      <c r="N352" s="4">
        <f aca="true" t="shared" si="21" ref="N352:N396">M352*F352</f>
        <v>380456838</v>
      </c>
      <c r="O352" s="4">
        <v>2936</v>
      </c>
      <c r="P352" s="4">
        <f aca="true" t="shared" si="22" ref="P352:P383">O352*G352</f>
        <v>422317176</v>
      </c>
      <c r="Q352" s="17"/>
      <c r="R352" s="17"/>
    </row>
    <row r="353" spans="1:18" ht="12.75">
      <c r="A353" s="4">
        <v>332</v>
      </c>
      <c r="B353" s="4">
        <v>486</v>
      </c>
      <c r="C353" s="4">
        <v>999</v>
      </c>
      <c r="D353" s="4">
        <v>9</v>
      </c>
      <c r="F353" s="25">
        <v>54977</v>
      </c>
      <c r="G353" s="6">
        <v>55463</v>
      </c>
      <c r="H353" s="6"/>
      <c r="I353" s="6">
        <v>2817</v>
      </c>
      <c r="J353" s="6"/>
      <c r="K353" s="6">
        <v>9122</v>
      </c>
      <c r="M353" s="4">
        <v>1787</v>
      </c>
      <c r="N353" s="4">
        <f t="shared" si="21"/>
        <v>98243899</v>
      </c>
      <c r="O353" s="4">
        <v>1960</v>
      </c>
      <c r="P353" s="4">
        <f t="shared" si="22"/>
        <v>108707480</v>
      </c>
      <c r="Q353" s="17"/>
      <c r="R353" s="17"/>
    </row>
    <row r="354" spans="1:18" ht="12.75">
      <c r="A354" s="4">
        <v>333</v>
      </c>
      <c r="B354" s="4">
        <v>491</v>
      </c>
      <c r="C354" s="4">
        <v>107</v>
      </c>
      <c r="D354" s="4">
        <v>9</v>
      </c>
      <c r="F354" s="25">
        <v>3512</v>
      </c>
      <c r="G354" s="6">
        <v>3659</v>
      </c>
      <c r="H354" s="6"/>
      <c r="I354" s="6">
        <v>564</v>
      </c>
      <c r="J354" s="6"/>
      <c r="K354" s="6">
        <v>728</v>
      </c>
      <c r="M354" s="4">
        <v>2443</v>
      </c>
      <c r="N354" s="4">
        <f t="shared" si="21"/>
        <v>8579816</v>
      </c>
      <c r="O354" s="4">
        <v>2483</v>
      </c>
      <c r="P354" s="4">
        <f t="shared" si="22"/>
        <v>9085297</v>
      </c>
      <c r="Q354" s="17"/>
      <c r="R354" s="17"/>
    </row>
    <row r="355" spans="1:18" ht="12.75">
      <c r="A355" s="4">
        <v>334</v>
      </c>
      <c r="B355" s="4">
        <v>491</v>
      </c>
      <c r="C355" s="4">
        <v>999</v>
      </c>
      <c r="D355" s="4">
        <v>9</v>
      </c>
      <c r="F355" s="25">
        <v>3614</v>
      </c>
      <c r="G355" s="6">
        <v>3851</v>
      </c>
      <c r="H355" s="6"/>
      <c r="I355" s="6">
        <v>521</v>
      </c>
      <c r="J355" s="6"/>
      <c r="K355" s="6">
        <v>411</v>
      </c>
      <c r="M355" s="4">
        <v>2443</v>
      </c>
      <c r="N355" s="4">
        <f t="shared" si="21"/>
        <v>8829002</v>
      </c>
      <c r="O355" s="4">
        <v>2483</v>
      </c>
      <c r="P355" s="4">
        <f t="shared" si="22"/>
        <v>9562033</v>
      </c>
      <c r="Q355" s="17"/>
      <c r="R355" s="17"/>
    </row>
    <row r="356" spans="1:18" ht="12.75">
      <c r="A356" s="4">
        <v>335</v>
      </c>
      <c r="B356" s="4">
        <v>492</v>
      </c>
      <c r="C356" s="4">
        <v>107</v>
      </c>
      <c r="D356" s="4">
        <v>9</v>
      </c>
      <c r="F356" s="25">
        <v>46748</v>
      </c>
      <c r="G356" s="6">
        <v>50259</v>
      </c>
      <c r="H356" s="6"/>
      <c r="I356" s="6">
        <v>7410</v>
      </c>
      <c r="J356" s="6"/>
      <c r="K356" s="6">
        <v>15276</v>
      </c>
      <c r="M356" s="4">
        <v>2496</v>
      </c>
      <c r="N356" s="4">
        <f t="shared" si="21"/>
        <v>116683008</v>
      </c>
      <c r="O356" s="4">
        <v>2640</v>
      </c>
      <c r="P356" s="4">
        <f t="shared" si="22"/>
        <v>132683760</v>
      </c>
      <c r="Q356" s="17"/>
      <c r="R356" s="17"/>
    </row>
    <row r="357" spans="1:18" ht="12.75">
      <c r="A357" s="4">
        <v>336</v>
      </c>
      <c r="B357" s="4">
        <v>492</v>
      </c>
      <c r="C357" s="4">
        <v>999</v>
      </c>
      <c r="D357" s="4">
        <v>9</v>
      </c>
      <c r="F357" s="25">
        <v>120816</v>
      </c>
      <c r="G357" s="6">
        <v>125311</v>
      </c>
      <c r="H357" s="6"/>
      <c r="I357" s="6">
        <v>17598</v>
      </c>
      <c r="J357" s="6"/>
      <c r="K357" s="6">
        <v>24226</v>
      </c>
      <c r="M357" s="4">
        <v>2496</v>
      </c>
      <c r="N357" s="4">
        <f t="shared" si="21"/>
        <v>301556736</v>
      </c>
      <c r="O357" s="4">
        <v>2640</v>
      </c>
      <c r="P357" s="4">
        <f t="shared" si="22"/>
        <v>330821040</v>
      </c>
      <c r="Q357" s="17"/>
      <c r="R357" s="17"/>
    </row>
    <row r="358" spans="1:18" ht="12.75">
      <c r="A358" s="4">
        <v>337</v>
      </c>
      <c r="B358" s="4">
        <v>495</v>
      </c>
      <c r="C358" s="4">
        <v>107</v>
      </c>
      <c r="D358" s="4">
        <v>9</v>
      </c>
      <c r="F358" s="25">
        <v>31618</v>
      </c>
      <c r="G358" s="6">
        <v>33239</v>
      </c>
      <c r="H358" s="6"/>
      <c r="I358" s="6">
        <v>4132</v>
      </c>
      <c r="J358" s="6"/>
      <c r="K358" s="6">
        <v>9042</v>
      </c>
      <c r="M358" s="4">
        <v>2571</v>
      </c>
      <c r="N358" s="4">
        <f t="shared" si="21"/>
        <v>81289878</v>
      </c>
      <c r="O358" s="4">
        <v>2687</v>
      </c>
      <c r="P358" s="4">
        <f t="shared" si="22"/>
        <v>89313193</v>
      </c>
      <c r="Q358" s="17"/>
      <c r="R358" s="17"/>
    </row>
    <row r="359" spans="1:18" ht="12.75">
      <c r="A359" s="4">
        <v>338</v>
      </c>
      <c r="B359" s="4">
        <v>495</v>
      </c>
      <c r="C359" s="4">
        <v>999</v>
      </c>
      <c r="D359" s="4">
        <v>9</v>
      </c>
      <c r="F359" s="25">
        <v>39308</v>
      </c>
      <c r="G359" s="6">
        <v>40151</v>
      </c>
      <c r="H359" s="6"/>
      <c r="I359" s="6">
        <v>5934</v>
      </c>
      <c r="J359" s="6"/>
      <c r="K359" s="6">
        <v>9904</v>
      </c>
      <c r="M359" s="4">
        <v>2571</v>
      </c>
      <c r="N359" s="4">
        <f t="shared" si="21"/>
        <v>101060868</v>
      </c>
      <c r="O359" s="4">
        <v>2687</v>
      </c>
      <c r="P359" s="4">
        <f t="shared" si="22"/>
        <v>107885737</v>
      </c>
      <c r="Q359" s="17"/>
      <c r="R359" s="17"/>
    </row>
    <row r="360" spans="1:18" ht="12.75">
      <c r="A360" s="4">
        <v>356</v>
      </c>
      <c r="B360" s="4">
        <v>501</v>
      </c>
      <c r="C360" s="4">
        <v>999</v>
      </c>
      <c r="D360" s="4">
        <v>9</v>
      </c>
      <c r="F360" s="25">
        <v>7371</v>
      </c>
      <c r="G360" s="6">
        <v>7654</v>
      </c>
      <c r="H360" s="6"/>
      <c r="I360" s="6">
        <v>309</v>
      </c>
      <c r="J360" s="6"/>
      <c r="K360" s="6">
        <v>1125</v>
      </c>
      <c r="M360" s="4">
        <v>1677</v>
      </c>
      <c r="N360" s="4">
        <f t="shared" si="21"/>
        <v>12361167</v>
      </c>
      <c r="O360" s="4">
        <v>1858</v>
      </c>
      <c r="P360" s="4">
        <f t="shared" si="22"/>
        <v>14221132</v>
      </c>
      <c r="Q360" s="17"/>
      <c r="R360" s="17"/>
    </row>
    <row r="361" spans="1:18" ht="12.75">
      <c r="A361" s="4">
        <v>346</v>
      </c>
      <c r="B361" s="4">
        <v>502</v>
      </c>
      <c r="C361" s="4">
        <v>999</v>
      </c>
      <c r="D361" s="4">
        <v>9</v>
      </c>
      <c r="F361" s="25">
        <v>81030</v>
      </c>
      <c r="G361" s="6">
        <v>82044</v>
      </c>
      <c r="H361" s="6"/>
      <c r="I361" s="6">
        <v>4997</v>
      </c>
      <c r="J361" s="6"/>
      <c r="K361" s="6">
        <v>39619</v>
      </c>
      <c r="M361" s="4">
        <v>2917</v>
      </c>
      <c r="N361" s="4">
        <f t="shared" si="21"/>
        <v>236364510</v>
      </c>
      <c r="O361" s="4">
        <v>2758</v>
      </c>
      <c r="P361" s="4">
        <f t="shared" si="22"/>
        <v>226277352</v>
      </c>
      <c r="Q361" s="17"/>
      <c r="R361" s="17"/>
    </row>
    <row r="362" spans="1:18" ht="12.75">
      <c r="A362" s="4">
        <v>347</v>
      </c>
      <c r="B362" s="4">
        <v>503</v>
      </c>
      <c r="C362" s="4">
        <v>999</v>
      </c>
      <c r="D362" s="4">
        <v>9</v>
      </c>
      <c r="F362" s="25">
        <v>47353</v>
      </c>
      <c r="G362" s="6">
        <v>53975</v>
      </c>
      <c r="H362" s="6"/>
      <c r="I362" s="6">
        <v>2077</v>
      </c>
      <c r="J362" s="6"/>
      <c r="K362" s="6">
        <v>8381</v>
      </c>
      <c r="M362" s="4">
        <v>1771</v>
      </c>
      <c r="N362" s="4">
        <f t="shared" si="21"/>
        <v>83862163</v>
      </c>
      <c r="O362" s="4">
        <v>1866</v>
      </c>
      <c r="P362" s="4">
        <f t="shared" si="22"/>
        <v>100717350</v>
      </c>
      <c r="Q362" s="17"/>
      <c r="R362" s="17"/>
    </row>
    <row r="363" spans="1:18" ht="12.75">
      <c r="A363" s="4">
        <v>348</v>
      </c>
      <c r="B363" s="4">
        <v>504</v>
      </c>
      <c r="C363" s="4">
        <v>999</v>
      </c>
      <c r="D363" s="4">
        <v>9</v>
      </c>
      <c r="F363" s="25">
        <v>658</v>
      </c>
      <c r="G363" s="6">
        <v>674</v>
      </c>
      <c r="H363" s="6"/>
      <c r="I363" s="6">
        <v>103</v>
      </c>
      <c r="J363" s="6"/>
      <c r="K363" s="6">
        <v>61</v>
      </c>
      <c r="M363" s="4">
        <v>2082</v>
      </c>
      <c r="N363" s="4">
        <f t="shared" si="21"/>
        <v>1369956</v>
      </c>
      <c r="O363" s="4">
        <v>2390</v>
      </c>
      <c r="P363" s="4">
        <f t="shared" si="22"/>
        <v>1610860</v>
      </c>
      <c r="Q363" s="17"/>
      <c r="R363" s="17"/>
    </row>
    <row r="364" spans="1:18" ht="12.75">
      <c r="A364" s="4">
        <v>357</v>
      </c>
      <c r="B364" s="4">
        <v>505</v>
      </c>
      <c r="C364" s="4">
        <v>999</v>
      </c>
      <c r="D364" s="4">
        <v>9</v>
      </c>
      <c r="F364" s="25">
        <v>15303</v>
      </c>
      <c r="G364" s="6">
        <v>15902</v>
      </c>
      <c r="H364" s="6"/>
      <c r="I364" s="6">
        <v>3937</v>
      </c>
      <c r="J364" s="6"/>
      <c r="K364" s="6">
        <v>3680</v>
      </c>
      <c r="M364" s="4">
        <v>2995</v>
      </c>
      <c r="N364" s="4">
        <f t="shared" si="21"/>
        <v>45832485</v>
      </c>
      <c r="O364" s="4">
        <v>3275</v>
      </c>
      <c r="P364" s="4">
        <f t="shared" si="22"/>
        <v>52079050</v>
      </c>
      <c r="Q364" s="17"/>
      <c r="R364" s="17"/>
    </row>
    <row r="365" spans="1:18" ht="12.75">
      <c r="A365" s="4">
        <v>358</v>
      </c>
      <c r="B365" s="4">
        <v>506</v>
      </c>
      <c r="C365" s="4">
        <v>999</v>
      </c>
      <c r="D365" s="4">
        <v>9</v>
      </c>
      <c r="F365" s="25">
        <v>21992</v>
      </c>
      <c r="G365" s="6">
        <v>28524</v>
      </c>
      <c r="H365" s="6"/>
      <c r="I365" s="6">
        <v>5439</v>
      </c>
      <c r="J365" s="6"/>
      <c r="K365" s="6">
        <v>6366</v>
      </c>
      <c r="M365" s="4">
        <v>3028</v>
      </c>
      <c r="N365" s="4">
        <f t="shared" si="21"/>
        <v>66591776</v>
      </c>
      <c r="O365" s="4">
        <v>2921</v>
      </c>
      <c r="P365" s="4">
        <f t="shared" si="22"/>
        <v>83318604</v>
      </c>
      <c r="Q365" s="17"/>
      <c r="R365" s="17"/>
    </row>
    <row r="366" spans="1:18" ht="12.75">
      <c r="A366" s="4">
        <v>282</v>
      </c>
      <c r="B366" s="4">
        <v>510</v>
      </c>
      <c r="C366" s="4">
        <v>999</v>
      </c>
      <c r="D366" s="4">
        <v>9</v>
      </c>
      <c r="F366" s="25">
        <v>346470</v>
      </c>
      <c r="G366" s="6">
        <v>360441</v>
      </c>
      <c r="H366" s="6"/>
      <c r="I366" s="6">
        <v>26976</v>
      </c>
      <c r="J366" s="6"/>
      <c r="K366" s="6">
        <v>54452</v>
      </c>
      <c r="M366" s="4">
        <v>1858</v>
      </c>
      <c r="N366" s="4">
        <f t="shared" si="21"/>
        <v>643741260</v>
      </c>
      <c r="O366" s="4">
        <v>2071</v>
      </c>
      <c r="P366" s="4">
        <f t="shared" si="22"/>
        <v>746473311</v>
      </c>
      <c r="Q366" s="17"/>
      <c r="R366" s="17"/>
    </row>
    <row r="367" spans="1:18" ht="12.75">
      <c r="A367" s="4">
        <v>283</v>
      </c>
      <c r="B367" s="4">
        <v>511</v>
      </c>
      <c r="C367" s="4">
        <v>999</v>
      </c>
      <c r="D367" s="4">
        <v>9</v>
      </c>
      <c r="F367" s="25">
        <v>1744</v>
      </c>
      <c r="G367" s="6">
        <v>1760</v>
      </c>
      <c r="H367" s="6"/>
      <c r="I367" s="6">
        <v>166</v>
      </c>
      <c r="J367" s="6"/>
      <c r="K367" s="6">
        <v>42</v>
      </c>
      <c r="M367" s="4">
        <v>1538</v>
      </c>
      <c r="N367" s="4">
        <f t="shared" si="21"/>
        <v>2682272</v>
      </c>
      <c r="O367" s="4">
        <v>1891</v>
      </c>
      <c r="P367" s="4">
        <f t="shared" si="22"/>
        <v>3328160</v>
      </c>
      <c r="Q367" s="17"/>
      <c r="R367" s="17"/>
    </row>
    <row r="368" spans="1:18" ht="12.75">
      <c r="A368" s="4">
        <v>284</v>
      </c>
      <c r="B368" s="4">
        <v>512</v>
      </c>
      <c r="C368" s="4">
        <v>999</v>
      </c>
      <c r="D368" s="4">
        <v>9</v>
      </c>
      <c r="F368" s="25">
        <v>9693</v>
      </c>
      <c r="G368" s="6">
        <v>10777</v>
      </c>
      <c r="H368" s="6"/>
      <c r="I368" s="6">
        <v>1047</v>
      </c>
      <c r="J368" s="6"/>
      <c r="K368" s="6">
        <v>2268</v>
      </c>
      <c r="M368" s="4">
        <v>2265</v>
      </c>
      <c r="N368" s="4">
        <f t="shared" si="21"/>
        <v>21954645</v>
      </c>
      <c r="O368" s="4">
        <v>2340</v>
      </c>
      <c r="P368" s="4">
        <f t="shared" si="22"/>
        <v>25218180</v>
      </c>
      <c r="Q368" s="17"/>
      <c r="R368" s="17"/>
    </row>
    <row r="369" spans="1:18" ht="12.75">
      <c r="A369" s="4">
        <v>349</v>
      </c>
      <c r="B369" s="4">
        <v>514</v>
      </c>
      <c r="C369" s="4">
        <v>999</v>
      </c>
      <c r="D369" s="4">
        <v>9</v>
      </c>
      <c r="F369" s="25">
        <v>37871</v>
      </c>
      <c r="G369" s="6">
        <v>39781</v>
      </c>
      <c r="H369" s="6"/>
      <c r="I369" s="6">
        <v>4612</v>
      </c>
      <c r="J369" s="6"/>
      <c r="K369" s="6">
        <v>20356</v>
      </c>
      <c r="M369" s="4">
        <v>3374</v>
      </c>
      <c r="N369" s="4">
        <f t="shared" si="21"/>
        <v>127776754</v>
      </c>
      <c r="O369" s="4">
        <v>3149</v>
      </c>
      <c r="P369" s="4">
        <f t="shared" si="22"/>
        <v>125270369</v>
      </c>
      <c r="Q369" s="17"/>
      <c r="R369" s="17"/>
    </row>
    <row r="370" spans="1:18" ht="12.75">
      <c r="A370" s="4">
        <v>365</v>
      </c>
      <c r="B370" s="4">
        <v>515</v>
      </c>
      <c r="C370" s="4">
        <v>999</v>
      </c>
      <c r="D370" s="4">
        <v>9</v>
      </c>
      <c r="F370" s="25">
        <v>30230</v>
      </c>
      <c r="G370" s="6">
        <v>34681</v>
      </c>
      <c r="H370" s="6"/>
      <c r="I370" s="6">
        <v>5890</v>
      </c>
      <c r="J370" s="6"/>
      <c r="K370" s="6">
        <v>17250</v>
      </c>
      <c r="M370" s="4">
        <v>3766</v>
      </c>
      <c r="N370" s="4">
        <f t="shared" si="21"/>
        <v>113846180</v>
      </c>
      <c r="O370" s="4">
        <v>3433</v>
      </c>
      <c r="P370" s="4">
        <f t="shared" si="22"/>
        <v>119059873</v>
      </c>
      <c r="Q370" s="17"/>
      <c r="R370" s="17"/>
    </row>
    <row r="371" spans="1:18" ht="12.75">
      <c r="A371" s="4">
        <v>359</v>
      </c>
      <c r="B371" s="4">
        <v>516</v>
      </c>
      <c r="C371" s="4">
        <v>999</v>
      </c>
      <c r="D371" s="4">
        <v>9</v>
      </c>
      <c r="F371" s="25">
        <v>6732</v>
      </c>
      <c r="G371" s="6">
        <v>7011</v>
      </c>
      <c r="H371" s="6"/>
      <c r="I371" s="6">
        <v>1896</v>
      </c>
      <c r="J371" s="6"/>
      <c r="K371" s="6">
        <v>1328</v>
      </c>
      <c r="M371" s="4">
        <v>3011</v>
      </c>
      <c r="N371" s="4">
        <f t="shared" si="21"/>
        <v>20270052</v>
      </c>
      <c r="O371" s="4">
        <v>3312</v>
      </c>
      <c r="P371" s="4">
        <f t="shared" si="22"/>
        <v>23220432</v>
      </c>
      <c r="Q371" s="17"/>
      <c r="R371" s="17"/>
    </row>
    <row r="372" spans="1:18" ht="12.75">
      <c r="A372" s="4">
        <v>285</v>
      </c>
      <c r="B372" s="4">
        <v>520</v>
      </c>
      <c r="C372" s="4">
        <v>999</v>
      </c>
      <c r="D372" s="4">
        <v>9</v>
      </c>
      <c r="F372" s="25">
        <v>30305</v>
      </c>
      <c r="G372" s="6">
        <v>30754</v>
      </c>
      <c r="H372" s="6"/>
      <c r="I372" s="6">
        <v>1367</v>
      </c>
      <c r="J372" s="6"/>
      <c r="K372" s="6">
        <v>8142</v>
      </c>
      <c r="M372" s="4">
        <v>2092</v>
      </c>
      <c r="N372" s="4">
        <f t="shared" si="21"/>
        <v>63398060</v>
      </c>
      <c r="O372" s="4">
        <v>2155</v>
      </c>
      <c r="P372" s="4">
        <f t="shared" si="22"/>
        <v>66274870</v>
      </c>
      <c r="Q372" s="17"/>
      <c r="R372" s="17"/>
    </row>
    <row r="373" spans="1:18" ht="12.75">
      <c r="A373" s="4">
        <v>286</v>
      </c>
      <c r="B373" s="4">
        <v>521</v>
      </c>
      <c r="C373" s="4">
        <v>999</v>
      </c>
      <c r="D373" s="4">
        <v>9</v>
      </c>
      <c r="F373" s="25">
        <v>622</v>
      </c>
      <c r="G373" s="6">
        <v>682</v>
      </c>
      <c r="H373" s="6"/>
      <c r="I373" s="6">
        <v>41</v>
      </c>
      <c r="J373" s="6"/>
      <c r="K373" s="6">
        <v>116</v>
      </c>
      <c r="M373" s="4">
        <v>1792</v>
      </c>
      <c r="N373" s="4">
        <f t="shared" si="21"/>
        <v>1114624</v>
      </c>
      <c r="O373" s="4">
        <v>2028</v>
      </c>
      <c r="P373" s="4">
        <f t="shared" si="22"/>
        <v>1383096</v>
      </c>
      <c r="Q373" s="17"/>
      <c r="R373" s="17"/>
    </row>
    <row r="374" spans="1:18" ht="12.75">
      <c r="A374" s="4">
        <v>287</v>
      </c>
      <c r="B374" s="4">
        <v>522</v>
      </c>
      <c r="C374" s="4">
        <v>999</v>
      </c>
      <c r="D374" s="4">
        <v>9</v>
      </c>
      <c r="F374" s="25">
        <v>381753</v>
      </c>
      <c r="G374" s="6">
        <v>385736</v>
      </c>
      <c r="H374" s="6"/>
      <c r="I374" s="6">
        <v>30507</v>
      </c>
      <c r="J374" s="6"/>
      <c r="K374" s="6">
        <v>162799</v>
      </c>
      <c r="M374" s="4">
        <v>2809</v>
      </c>
      <c r="N374" s="4">
        <f t="shared" si="21"/>
        <v>1072344177</v>
      </c>
      <c r="O374" s="4">
        <v>2724</v>
      </c>
      <c r="P374" s="4">
        <f t="shared" si="22"/>
        <v>1050744864</v>
      </c>
      <c r="Q374" s="17"/>
      <c r="R374" s="17"/>
    </row>
    <row r="375" spans="1:18" ht="12.75">
      <c r="A375" s="4">
        <v>288</v>
      </c>
      <c r="B375" s="4">
        <v>523</v>
      </c>
      <c r="C375" s="4">
        <v>999</v>
      </c>
      <c r="D375" s="4">
        <v>9</v>
      </c>
      <c r="F375" s="25">
        <v>15277</v>
      </c>
      <c r="G375" s="6">
        <v>15436</v>
      </c>
      <c r="H375" s="6"/>
      <c r="I375" s="6">
        <v>2298</v>
      </c>
      <c r="J375" s="6"/>
      <c r="K375" s="6">
        <v>1895</v>
      </c>
      <c r="M375" s="4">
        <v>2144</v>
      </c>
      <c r="N375" s="4">
        <f t="shared" si="21"/>
        <v>32753888</v>
      </c>
      <c r="O375" s="4">
        <v>2442</v>
      </c>
      <c r="P375" s="4">
        <f t="shared" si="22"/>
        <v>37694712</v>
      </c>
      <c r="Q375" s="17"/>
      <c r="R375" s="17"/>
    </row>
    <row r="376" spans="1:18" ht="12.75">
      <c r="A376" s="4">
        <v>360</v>
      </c>
      <c r="B376" s="4">
        <v>525</v>
      </c>
      <c r="C376" s="4">
        <v>999</v>
      </c>
      <c r="D376" s="4">
        <v>9</v>
      </c>
      <c r="F376" s="25">
        <v>17707</v>
      </c>
      <c r="G376" s="6">
        <v>18428</v>
      </c>
      <c r="H376" s="6"/>
      <c r="I376" s="6">
        <v>3082</v>
      </c>
      <c r="J376" s="6"/>
      <c r="K376" s="6">
        <v>8694</v>
      </c>
      <c r="M376" s="4">
        <v>3465</v>
      </c>
      <c r="N376" s="4">
        <f t="shared" si="21"/>
        <v>61354755</v>
      </c>
      <c r="O376" s="4">
        <v>3359</v>
      </c>
      <c r="P376" s="4">
        <f t="shared" si="22"/>
        <v>61899652</v>
      </c>
      <c r="Q376" s="17"/>
      <c r="R376" s="17"/>
    </row>
    <row r="377" spans="1:18" ht="12.75">
      <c r="A377" s="4">
        <v>366</v>
      </c>
      <c r="B377" s="4">
        <v>530</v>
      </c>
      <c r="C377" s="4">
        <v>999</v>
      </c>
      <c r="D377" s="4">
        <v>9</v>
      </c>
      <c r="F377" s="25">
        <v>145490</v>
      </c>
      <c r="G377" s="6">
        <v>158916</v>
      </c>
      <c r="H377" s="6"/>
      <c r="I377" s="6">
        <v>14960</v>
      </c>
      <c r="J377" s="6"/>
      <c r="K377" s="6">
        <v>50457</v>
      </c>
      <c r="M377" s="4">
        <v>2616</v>
      </c>
      <c r="N377" s="4">
        <f t="shared" si="21"/>
        <v>380601840</v>
      </c>
      <c r="O377" s="4">
        <v>2570</v>
      </c>
      <c r="P377" s="4">
        <f t="shared" si="22"/>
        <v>408414120</v>
      </c>
      <c r="Q377" s="17"/>
      <c r="R377" s="17"/>
    </row>
    <row r="378" spans="1:18" ht="12.75">
      <c r="A378" s="4">
        <v>367</v>
      </c>
      <c r="B378" s="4">
        <v>531</v>
      </c>
      <c r="C378" s="4">
        <v>999</v>
      </c>
      <c r="D378" s="4">
        <v>9</v>
      </c>
      <c r="F378" s="25">
        <v>2894</v>
      </c>
      <c r="G378" s="6">
        <v>2952</v>
      </c>
      <c r="H378" s="6"/>
      <c r="I378" s="6">
        <v>365</v>
      </c>
      <c r="J378" s="6"/>
      <c r="K378" s="6">
        <v>347</v>
      </c>
      <c r="M378" s="4">
        <v>1997</v>
      </c>
      <c r="N378" s="4">
        <f t="shared" si="21"/>
        <v>5779318</v>
      </c>
      <c r="O378" s="4">
        <v>2280</v>
      </c>
      <c r="P378" s="4">
        <f t="shared" si="22"/>
        <v>6730560</v>
      </c>
      <c r="Q378" s="17"/>
      <c r="R378" s="17"/>
    </row>
    <row r="379" spans="1:18" ht="12.75">
      <c r="A379" s="4">
        <v>350</v>
      </c>
      <c r="B379" s="4">
        <v>533</v>
      </c>
      <c r="C379" s="4">
        <v>999</v>
      </c>
      <c r="D379" s="4">
        <v>9</v>
      </c>
      <c r="F379" s="25">
        <v>19518</v>
      </c>
      <c r="G379" s="6">
        <v>20954</v>
      </c>
      <c r="H379" s="6"/>
      <c r="I379" s="6">
        <v>937</v>
      </c>
      <c r="J379" s="6"/>
      <c r="K379" s="6">
        <v>7626</v>
      </c>
      <c r="M379" s="4">
        <v>2516</v>
      </c>
      <c r="N379" s="4">
        <f t="shared" si="21"/>
        <v>49107288</v>
      </c>
      <c r="O379" s="4">
        <v>2387</v>
      </c>
      <c r="P379" s="4">
        <f t="shared" si="22"/>
        <v>50017198</v>
      </c>
      <c r="Q379" s="17"/>
      <c r="R379" s="17"/>
    </row>
    <row r="380" spans="1:18" ht="12.75">
      <c r="A380" s="4">
        <v>289</v>
      </c>
      <c r="B380" s="4">
        <v>534</v>
      </c>
      <c r="C380" s="4">
        <v>999</v>
      </c>
      <c r="D380" s="4">
        <v>9</v>
      </c>
      <c r="F380" s="25">
        <v>63640</v>
      </c>
      <c r="G380" s="6">
        <v>64634</v>
      </c>
      <c r="H380" s="6"/>
      <c r="I380" s="6">
        <v>3387</v>
      </c>
      <c r="J380" s="6"/>
      <c r="K380" s="6">
        <v>10737</v>
      </c>
      <c r="M380" s="4">
        <v>1797</v>
      </c>
      <c r="N380" s="4">
        <f t="shared" si="21"/>
        <v>114361080</v>
      </c>
      <c r="O380" s="4">
        <v>1973</v>
      </c>
      <c r="P380" s="4">
        <f t="shared" si="22"/>
        <v>127522882</v>
      </c>
      <c r="Q380" s="17"/>
      <c r="R380" s="17"/>
    </row>
    <row r="381" spans="1:18" ht="12.75">
      <c r="A381" s="4">
        <v>351</v>
      </c>
      <c r="B381" s="4">
        <v>535</v>
      </c>
      <c r="C381" s="4">
        <v>999</v>
      </c>
      <c r="D381" s="4">
        <v>9</v>
      </c>
      <c r="F381" s="25">
        <v>154697</v>
      </c>
      <c r="G381" s="6">
        <v>158402</v>
      </c>
      <c r="H381" s="6"/>
      <c r="I381" s="6">
        <v>12765</v>
      </c>
      <c r="J381" s="6"/>
      <c r="K381" s="6">
        <v>58573</v>
      </c>
      <c r="M381" s="4">
        <v>2654</v>
      </c>
      <c r="N381" s="4">
        <f t="shared" si="21"/>
        <v>410565838</v>
      </c>
      <c r="O381" s="4">
        <v>2612</v>
      </c>
      <c r="P381" s="4">
        <f t="shared" si="22"/>
        <v>413746024</v>
      </c>
      <c r="Q381" s="17"/>
      <c r="R381" s="17"/>
    </row>
    <row r="382" spans="1:18" ht="12.75">
      <c r="A382" s="4">
        <v>352</v>
      </c>
      <c r="B382" s="4">
        <v>536</v>
      </c>
      <c r="C382" s="4">
        <v>999</v>
      </c>
      <c r="D382" s="4">
        <v>9</v>
      </c>
      <c r="F382" s="25">
        <v>5710</v>
      </c>
      <c r="G382" s="6">
        <v>5754</v>
      </c>
      <c r="H382" s="6"/>
      <c r="I382" s="6">
        <v>854</v>
      </c>
      <c r="J382" s="6"/>
      <c r="K382" s="6">
        <v>392</v>
      </c>
      <c r="M382" s="4">
        <v>1966</v>
      </c>
      <c r="N382" s="4">
        <f t="shared" si="21"/>
        <v>11225860</v>
      </c>
      <c r="O382" s="4">
        <v>2312</v>
      </c>
      <c r="P382" s="4">
        <f t="shared" si="22"/>
        <v>13303248</v>
      </c>
      <c r="Q382" s="17"/>
      <c r="R382" s="17"/>
    </row>
    <row r="383" spans="1:18" ht="12.75">
      <c r="A383" s="4">
        <v>353</v>
      </c>
      <c r="B383" s="4">
        <v>540</v>
      </c>
      <c r="C383" s="4">
        <v>999</v>
      </c>
      <c r="D383" s="4">
        <v>9</v>
      </c>
      <c r="F383" s="25">
        <v>10462</v>
      </c>
      <c r="G383" s="6">
        <v>10658</v>
      </c>
      <c r="H383" s="6"/>
      <c r="I383" s="6">
        <v>871</v>
      </c>
      <c r="J383" s="6"/>
      <c r="K383" s="6">
        <v>2576</v>
      </c>
      <c r="M383" s="4">
        <v>2230</v>
      </c>
      <c r="N383" s="4">
        <f t="shared" si="21"/>
        <v>23330260</v>
      </c>
      <c r="O383" s="4">
        <v>2321</v>
      </c>
      <c r="P383" s="4">
        <f t="shared" si="22"/>
        <v>24737218</v>
      </c>
      <c r="Q383" s="17"/>
      <c r="R383" s="17"/>
    </row>
    <row r="384" spans="1:18" ht="12.75">
      <c r="A384" s="4">
        <v>368</v>
      </c>
      <c r="B384" s="4">
        <v>542</v>
      </c>
      <c r="C384" s="4">
        <v>999</v>
      </c>
      <c r="D384" s="4">
        <v>9</v>
      </c>
      <c r="F384" s="25">
        <v>24778</v>
      </c>
      <c r="G384" s="6">
        <v>31027</v>
      </c>
      <c r="H384" s="6"/>
      <c r="I384" s="6">
        <v>1380</v>
      </c>
      <c r="J384" s="6"/>
      <c r="K384" s="6">
        <v>2500</v>
      </c>
      <c r="M384" s="4">
        <v>1550</v>
      </c>
      <c r="N384" s="4">
        <f t="shared" si="21"/>
        <v>38405900</v>
      </c>
      <c r="O384" s="4">
        <v>1729</v>
      </c>
      <c r="P384" s="4">
        <f aca="true" t="shared" si="23" ref="P384:P396">O384*G384</f>
        <v>53645683</v>
      </c>
      <c r="Q384" s="17"/>
      <c r="R384" s="17"/>
    </row>
    <row r="385" spans="1:18" ht="12.75">
      <c r="A385" s="4">
        <v>369</v>
      </c>
      <c r="B385" s="4">
        <v>543</v>
      </c>
      <c r="C385" s="4">
        <v>999</v>
      </c>
      <c r="D385" s="4">
        <v>9</v>
      </c>
      <c r="F385" s="25">
        <v>17897</v>
      </c>
      <c r="G385" s="6">
        <v>19707</v>
      </c>
      <c r="H385" s="6"/>
      <c r="I385" s="6">
        <v>2942</v>
      </c>
      <c r="J385" s="6"/>
      <c r="K385" s="6">
        <v>3611</v>
      </c>
      <c r="M385" s="4">
        <v>2372</v>
      </c>
      <c r="N385" s="4">
        <f t="shared" si="21"/>
        <v>42451684</v>
      </c>
      <c r="O385" s="4">
        <v>2580</v>
      </c>
      <c r="P385" s="4">
        <f t="shared" si="23"/>
        <v>50844060</v>
      </c>
      <c r="Q385" s="17"/>
      <c r="R385" s="17"/>
    </row>
    <row r="386" spans="1:18" ht="12.75">
      <c r="A386" s="4">
        <v>370</v>
      </c>
      <c r="B386" s="4">
        <v>545</v>
      </c>
      <c r="C386" s="4">
        <v>999</v>
      </c>
      <c r="D386" s="4">
        <v>9</v>
      </c>
      <c r="F386" s="25">
        <v>174115</v>
      </c>
      <c r="G386" s="6">
        <v>177023</v>
      </c>
      <c r="H386" s="6"/>
      <c r="I386" s="6">
        <v>22207</v>
      </c>
      <c r="J386" s="6"/>
      <c r="K386" s="6">
        <v>62255</v>
      </c>
      <c r="M386" s="4">
        <v>2808</v>
      </c>
      <c r="N386" s="4">
        <f t="shared" si="21"/>
        <v>488914920</v>
      </c>
      <c r="O386" s="4">
        <v>2834</v>
      </c>
      <c r="P386" s="4">
        <f t="shared" si="23"/>
        <v>501683182</v>
      </c>
      <c r="Q386" s="17"/>
      <c r="R386" s="17"/>
    </row>
    <row r="387" spans="1:18" ht="12.75">
      <c r="A387" s="4">
        <v>371</v>
      </c>
      <c r="B387" s="4">
        <v>546</v>
      </c>
      <c r="C387" s="4">
        <v>999</v>
      </c>
      <c r="D387" s="4">
        <v>9</v>
      </c>
      <c r="F387" s="25">
        <v>6258</v>
      </c>
      <c r="G387" s="6">
        <v>6790</v>
      </c>
      <c r="H387" s="6"/>
      <c r="I387" s="6">
        <v>479</v>
      </c>
      <c r="J387" s="6"/>
      <c r="K387" s="6">
        <v>786</v>
      </c>
      <c r="M387" s="4">
        <v>1750</v>
      </c>
      <c r="N387" s="4">
        <f t="shared" si="21"/>
        <v>10951500</v>
      </c>
      <c r="O387" s="4">
        <v>1963</v>
      </c>
      <c r="P387" s="4">
        <f t="shared" si="23"/>
        <v>13328770</v>
      </c>
      <c r="Q387" s="17"/>
      <c r="R387" s="17"/>
    </row>
    <row r="388" spans="1:18" ht="12.75">
      <c r="A388" s="4">
        <v>290</v>
      </c>
      <c r="B388" s="4">
        <v>550</v>
      </c>
      <c r="C388" s="4">
        <v>999</v>
      </c>
      <c r="D388" s="4">
        <v>9</v>
      </c>
      <c r="F388" s="25">
        <v>78548</v>
      </c>
      <c r="G388" s="6">
        <v>79608</v>
      </c>
      <c r="H388" s="6"/>
      <c r="I388" s="6">
        <v>6565</v>
      </c>
      <c r="J388" s="6"/>
      <c r="K388" s="6">
        <v>35477</v>
      </c>
      <c r="M388" s="4">
        <v>2906</v>
      </c>
      <c r="N388" s="4">
        <f t="shared" si="21"/>
        <v>228260488</v>
      </c>
      <c r="O388" s="4">
        <v>2799</v>
      </c>
      <c r="P388" s="4">
        <f t="shared" si="23"/>
        <v>222822792</v>
      </c>
      <c r="Q388" s="17"/>
      <c r="R388" s="17"/>
    </row>
    <row r="389" spans="1:18" ht="12.75">
      <c r="A389" s="4">
        <v>372</v>
      </c>
      <c r="B389" s="4">
        <v>551</v>
      </c>
      <c r="C389" s="4">
        <v>999</v>
      </c>
      <c r="D389" s="4">
        <v>9</v>
      </c>
      <c r="F389" s="25">
        <v>49582</v>
      </c>
      <c r="G389" s="6">
        <v>73057</v>
      </c>
      <c r="H389" s="6"/>
      <c r="I389" s="6">
        <v>4414</v>
      </c>
      <c r="J389" s="6"/>
      <c r="K389" s="6">
        <v>8763</v>
      </c>
      <c r="M389" s="4">
        <v>1852</v>
      </c>
      <c r="N389" s="4">
        <f t="shared" si="21"/>
        <v>91825864</v>
      </c>
      <c r="O389" s="4">
        <v>1913</v>
      </c>
      <c r="P389" s="4">
        <f t="shared" si="23"/>
        <v>139758041</v>
      </c>
      <c r="Q389" s="17"/>
      <c r="R389" s="17"/>
    </row>
    <row r="390" spans="1:18" ht="12.75">
      <c r="A390" s="4">
        <v>373</v>
      </c>
      <c r="B390" s="4">
        <v>552</v>
      </c>
      <c r="C390" s="4">
        <v>999</v>
      </c>
      <c r="D390" s="4">
        <v>9</v>
      </c>
      <c r="F390" s="25">
        <v>232493</v>
      </c>
      <c r="G390" s="6">
        <v>240613</v>
      </c>
      <c r="H390" s="6"/>
      <c r="I390" s="6">
        <v>44881</v>
      </c>
      <c r="J390" s="6"/>
      <c r="K390" s="6">
        <v>91385</v>
      </c>
      <c r="M390" s="4">
        <v>3246</v>
      </c>
      <c r="N390" s="4">
        <f t="shared" si="21"/>
        <v>754672278</v>
      </c>
      <c r="O390" s="4">
        <v>3259</v>
      </c>
      <c r="P390" s="4">
        <f t="shared" si="23"/>
        <v>784157767</v>
      </c>
      <c r="Q390" s="17"/>
      <c r="R390" s="17"/>
    </row>
    <row r="391" spans="1:18" ht="12.75">
      <c r="A391" s="4">
        <v>374</v>
      </c>
      <c r="B391" s="4">
        <v>554</v>
      </c>
      <c r="C391" s="4">
        <v>999</v>
      </c>
      <c r="D391" s="4">
        <v>9</v>
      </c>
      <c r="F391" s="25">
        <v>52402</v>
      </c>
      <c r="G391" s="6">
        <v>53073</v>
      </c>
      <c r="H391" s="6"/>
      <c r="I391" s="6">
        <v>8028</v>
      </c>
      <c r="J391" s="6"/>
      <c r="K391" s="6">
        <v>14678</v>
      </c>
      <c r="M391" s="4">
        <v>2685</v>
      </c>
      <c r="N391" s="4">
        <f t="shared" si="21"/>
        <v>140699370</v>
      </c>
      <c r="O391" s="4">
        <v>2812</v>
      </c>
      <c r="P391" s="4">
        <f t="shared" si="23"/>
        <v>149241276</v>
      </c>
      <c r="Q391" s="17"/>
      <c r="R391" s="17"/>
    </row>
    <row r="392" spans="1:18" ht="12.75">
      <c r="A392" s="4">
        <v>291</v>
      </c>
      <c r="B392" s="4">
        <v>560</v>
      </c>
      <c r="C392" s="4">
        <v>999</v>
      </c>
      <c r="D392" s="4">
        <v>9</v>
      </c>
      <c r="F392" s="25">
        <v>33266</v>
      </c>
      <c r="G392" s="6">
        <v>33723</v>
      </c>
      <c r="H392" s="6"/>
      <c r="I392" s="6">
        <v>2164</v>
      </c>
      <c r="J392" s="6"/>
      <c r="K392" s="6">
        <v>8874</v>
      </c>
      <c r="M392" s="4">
        <v>2198</v>
      </c>
      <c r="N392" s="4">
        <f t="shared" si="21"/>
        <v>73118668</v>
      </c>
      <c r="O392" s="4">
        <v>2268</v>
      </c>
      <c r="P392" s="4">
        <f t="shared" si="23"/>
        <v>76483764</v>
      </c>
      <c r="Q392" s="17"/>
      <c r="R392" s="17"/>
    </row>
    <row r="393" spans="1:18" ht="12.75">
      <c r="A393" s="4">
        <v>354</v>
      </c>
      <c r="B393" s="4">
        <v>561</v>
      </c>
      <c r="C393" s="4">
        <v>999</v>
      </c>
      <c r="D393" s="4">
        <v>9</v>
      </c>
      <c r="F393" s="25">
        <v>194246</v>
      </c>
      <c r="G393" s="6">
        <v>198273</v>
      </c>
      <c r="H393" s="6"/>
      <c r="I393" s="6">
        <v>24310</v>
      </c>
      <c r="J393" s="6"/>
      <c r="K393" s="6">
        <v>107696</v>
      </c>
      <c r="M393" s="4">
        <v>3464</v>
      </c>
      <c r="N393" s="4">
        <f t="shared" si="21"/>
        <v>672868144</v>
      </c>
      <c r="O393" s="4">
        <v>3261</v>
      </c>
      <c r="P393" s="4">
        <f t="shared" si="23"/>
        <v>646568253</v>
      </c>
      <c r="Q393" s="17"/>
      <c r="R393" s="17"/>
    </row>
    <row r="394" spans="1:18" ht="12.75">
      <c r="A394" s="4">
        <v>355</v>
      </c>
      <c r="B394" s="4">
        <v>562</v>
      </c>
      <c r="C394" s="4">
        <v>999</v>
      </c>
      <c r="D394" s="4">
        <v>9</v>
      </c>
      <c r="F394" s="25">
        <v>9409</v>
      </c>
      <c r="G394" s="6">
        <v>9465</v>
      </c>
      <c r="H394" s="6"/>
      <c r="I394" s="6">
        <v>1770</v>
      </c>
      <c r="J394" s="6"/>
      <c r="K394" s="6">
        <v>1400</v>
      </c>
      <c r="M394" s="4">
        <v>2427</v>
      </c>
      <c r="N394" s="4">
        <f t="shared" si="21"/>
        <v>22835643</v>
      </c>
      <c r="O394" s="4">
        <v>2724</v>
      </c>
      <c r="P394" s="4">
        <f t="shared" si="23"/>
        <v>25782660</v>
      </c>
      <c r="Q394" s="17"/>
      <c r="R394" s="17"/>
    </row>
    <row r="395" spans="1:18" ht="12.75">
      <c r="A395" s="4">
        <v>375</v>
      </c>
      <c r="B395" s="4">
        <v>563</v>
      </c>
      <c r="C395" s="4">
        <v>999</v>
      </c>
      <c r="D395" s="4">
        <v>9</v>
      </c>
      <c r="F395" s="25">
        <v>52625</v>
      </c>
      <c r="G395" s="6">
        <v>63178</v>
      </c>
      <c r="H395" s="6"/>
      <c r="I395" s="6">
        <v>2995</v>
      </c>
      <c r="J395" s="6"/>
      <c r="K395" s="6">
        <v>6281</v>
      </c>
      <c r="M395" s="4">
        <v>1623</v>
      </c>
      <c r="N395" s="4">
        <f t="shared" si="21"/>
        <v>85410375</v>
      </c>
      <c r="O395" s="4">
        <v>1789</v>
      </c>
      <c r="P395" s="4">
        <f t="shared" si="23"/>
        <v>113025442</v>
      </c>
      <c r="Q395" s="17"/>
      <c r="R395" s="17"/>
    </row>
    <row r="396" spans="1:18" ht="12.75">
      <c r="A396" s="4">
        <v>376</v>
      </c>
      <c r="B396" s="4">
        <v>571</v>
      </c>
      <c r="C396" s="4">
        <v>999</v>
      </c>
      <c r="D396" s="4">
        <v>9</v>
      </c>
      <c r="F396" s="25">
        <v>81327</v>
      </c>
      <c r="G396" s="6">
        <v>89535</v>
      </c>
      <c r="H396" s="6"/>
      <c r="I396" s="6">
        <v>8540</v>
      </c>
      <c r="J396" s="6"/>
      <c r="K396" s="6">
        <v>18135</v>
      </c>
      <c r="M396" s="4">
        <v>2212</v>
      </c>
      <c r="N396" s="4">
        <f t="shared" si="21"/>
        <v>179895324</v>
      </c>
      <c r="O396" s="4">
        <v>2311</v>
      </c>
      <c r="P396" s="4">
        <f t="shared" si="23"/>
        <v>206915385</v>
      </c>
      <c r="Q396" s="17"/>
      <c r="R396" s="17"/>
    </row>
    <row r="397" spans="1:18" ht="12.75">
      <c r="A397" s="4">
        <v>377</v>
      </c>
      <c r="B397" s="4">
        <v>580</v>
      </c>
      <c r="C397" s="4">
        <v>999</v>
      </c>
      <c r="D397" s="4">
        <v>9</v>
      </c>
      <c r="F397" s="25">
        <v>35913</v>
      </c>
      <c r="G397" s="6">
        <v>37439</v>
      </c>
      <c r="H397" s="6"/>
      <c r="I397" s="6">
        <v>11318</v>
      </c>
      <c r="J397" s="6"/>
      <c r="K397" s="6">
        <v>3009</v>
      </c>
      <c r="M397" s="4">
        <v>9999</v>
      </c>
      <c r="N397" s="4"/>
      <c r="O397" s="4">
        <v>9999</v>
      </c>
      <c r="Q397" s="17"/>
      <c r="R397" s="17"/>
    </row>
    <row r="398" spans="1:18" ht="12.75">
      <c r="A398" s="4"/>
      <c r="B398" s="4"/>
      <c r="C398" s="4"/>
      <c r="D398" s="4"/>
      <c r="F398" s="6"/>
      <c r="G398" s="6"/>
      <c r="H398" s="6"/>
      <c r="I398" s="6"/>
      <c r="J398" s="6"/>
      <c r="K398" s="6"/>
      <c r="Q398" s="17"/>
      <c r="R398" s="17"/>
    </row>
    <row r="399" spans="1:35" ht="12.75">
      <c r="A399" s="19">
        <v>377.95</v>
      </c>
      <c r="B399" s="19">
        <v>586</v>
      </c>
      <c r="C399" s="19">
        <v>999</v>
      </c>
      <c r="D399" s="19">
        <v>9</v>
      </c>
      <c r="E399" s="9"/>
      <c r="F399" s="21">
        <v>9948117</v>
      </c>
      <c r="G399" s="21">
        <v>10467744</v>
      </c>
      <c r="H399" s="21"/>
      <c r="I399" s="21">
        <v>1157616</v>
      </c>
      <c r="J399" s="21"/>
      <c r="K399" s="21">
        <v>3239241</v>
      </c>
      <c r="L399" s="9"/>
      <c r="M399" s="4">
        <v>2249</v>
      </c>
      <c r="N399" s="22">
        <f>SUM(N288:N397)/$F399</f>
        <v>2615.2552929363414</v>
      </c>
      <c r="O399" s="4">
        <v>2388</v>
      </c>
      <c r="P399" s="22">
        <f>SUM(P288:P397)/$G399</f>
        <v>2637.0777768351995</v>
      </c>
      <c r="Q399" s="17">
        <f>I399/G399</f>
        <v>0.1105888718715322</v>
      </c>
      <c r="R399" s="17">
        <f>K399/G399</f>
        <v>0.3094497725584424</v>
      </c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18" ht="12.75">
      <c r="A400" s="4"/>
      <c r="B400" s="4"/>
      <c r="C400" s="4"/>
      <c r="D400" s="4"/>
      <c r="F400" s="6"/>
      <c r="G400" s="6"/>
      <c r="H400" s="6"/>
      <c r="I400" s="6"/>
      <c r="J400" s="6"/>
      <c r="K400" s="6"/>
      <c r="Q400" s="17"/>
      <c r="R400" s="17"/>
    </row>
    <row r="401" spans="1:18" ht="12.75">
      <c r="A401" s="4">
        <v>379</v>
      </c>
      <c r="B401" s="4">
        <v>601</v>
      </c>
      <c r="C401" s="4">
        <v>999</v>
      </c>
      <c r="D401" s="4">
        <v>9</v>
      </c>
      <c r="F401" s="25">
        <v>25385</v>
      </c>
      <c r="G401" s="6">
        <v>25965</v>
      </c>
      <c r="H401" s="6"/>
      <c r="I401" s="6">
        <v>2220</v>
      </c>
      <c r="J401" s="6"/>
      <c r="K401" s="6">
        <v>11401</v>
      </c>
      <c r="M401" s="4">
        <v>2922</v>
      </c>
      <c r="N401" s="4">
        <f aca="true" t="shared" si="24" ref="N401:N464">M401*F401</f>
        <v>74174970</v>
      </c>
      <c r="O401" s="4">
        <v>2801</v>
      </c>
      <c r="P401" s="4">
        <f aca="true" t="shared" si="25" ref="P401:P464">O401*G401</f>
        <v>72727965</v>
      </c>
      <c r="Q401" s="17"/>
      <c r="R401" s="17"/>
    </row>
    <row r="402" spans="1:18" ht="12.75">
      <c r="A402" s="4">
        <v>380</v>
      </c>
      <c r="B402" s="4">
        <v>602</v>
      </c>
      <c r="C402" s="4">
        <v>999</v>
      </c>
      <c r="D402" s="4">
        <v>9</v>
      </c>
      <c r="F402" s="25">
        <v>521142</v>
      </c>
      <c r="G402" s="6">
        <v>1042489</v>
      </c>
      <c r="H402" s="6"/>
      <c r="I402" s="6">
        <v>62925</v>
      </c>
      <c r="J402" s="6"/>
      <c r="K402" s="6">
        <v>60499</v>
      </c>
      <c r="M402" s="4">
        <v>1757</v>
      </c>
      <c r="N402" s="4">
        <f t="shared" si="24"/>
        <v>915646494</v>
      </c>
      <c r="O402" s="4">
        <v>1770</v>
      </c>
      <c r="P402" s="4">
        <f t="shared" si="25"/>
        <v>1845205530</v>
      </c>
      <c r="Q402" s="17"/>
      <c r="R402" s="17"/>
    </row>
    <row r="403" spans="1:18" ht="12.75">
      <c r="A403" s="4">
        <v>381</v>
      </c>
      <c r="B403" s="4">
        <v>603</v>
      </c>
      <c r="C403" s="4">
        <v>999</v>
      </c>
      <c r="D403" s="4">
        <v>9</v>
      </c>
      <c r="F403" s="25">
        <v>7771</v>
      </c>
      <c r="G403" s="6">
        <v>8136</v>
      </c>
      <c r="H403" s="6"/>
      <c r="I403" s="6">
        <v>471</v>
      </c>
      <c r="J403" s="6"/>
      <c r="K403" s="6">
        <v>1172</v>
      </c>
      <c r="M403" s="4">
        <v>1791</v>
      </c>
      <c r="N403" s="4">
        <f t="shared" si="24"/>
        <v>13917861</v>
      </c>
      <c r="O403" s="4">
        <v>1955</v>
      </c>
      <c r="P403" s="4">
        <f t="shared" si="25"/>
        <v>15905880</v>
      </c>
      <c r="Q403" s="17"/>
      <c r="R403" s="17"/>
    </row>
    <row r="404" spans="1:18" ht="12.75">
      <c r="A404" s="4">
        <v>382</v>
      </c>
      <c r="B404" s="4">
        <v>604</v>
      </c>
      <c r="C404" s="4">
        <v>999</v>
      </c>
      <c r="D404" s="4">
        <v>9</v>
      </c>
      <c r="F404" s="25">
        <v>32967</v>
      </c>
      <c r="G404" s="6">
        <v>54981</v>
      </c>
      <c r="H404" s="6"/>
      <c r="I404" s="6">
        <v>3045</v>
      </c>
      <c r="J404" s="6"/>
      <c r="K404" s="6">
        <v>3669</v>
      </c>
      <c r="M404" s="4">
        <v>1717</v>
      </c>
      <c r="N404" s="4">
        <f t="shared" si="24"/>
        <v>56604339</v>
      </c>
      <c r="O404" s="4">
        <v>1761</v>
      </c>
      <c r="P404" s="4">
        <f t="shared" si="25"/>
        <v>96821541</v>
      </c>
      <c r="Q404" s="17"/>
      <c r="R404" s="17"/>
    </row>
    <row r="405" spans="1:18" ht="12.75">
      <c r="A405" s="4">
        <v>383</v>
      </c>
      <c r="B405" s="4">
        <v>605</v>
      </c>
      <c r="C405" s="4">
        <v>999</v>
      </c>
      <c r="D405" s="4">
        <v>9</v>
      </c>
      <c r="F405" s="25">
        <v>12270</v>
      </c>
      <c r="G405" s="6">
        <v>12450</v>
      </c>
      <c r="H405" s="6"/>
      <c r="I405" s="6">
        <v>2663</v>
      </c>
      <c r="J405" s="6"/>
      <c r="K405" s="6">
        <v>910</v>
      </c>
      <c r="M405" s="4">
        <v>2319</v>
      </c>
      <c r="N405" s="4">
        <f t="shared" si="24"/>
        <v>28454130</v>
      </c>
      <c r="O405" s="4">
        <v>2710</v>
      </c>
      <c r="P405" s="4">
        <f t="shared" si="25"/>
        <v>33739500</v>
      </c>
      <c r="Q405" s="17"/>
      <c r="R405" s="17"/>
    </row>
    <row r="406" spans="1:18" ht="12.75">
      <c r="A406" s="4">
        <v>384</v>
      </c>
      <c r="B406" s="4">
        <v>610</v>
      </c>
      <c r="C406" s="4">
        <v>999</v>
      </c>
      <c r="D406" s="4">
        <v>9</v>
      </c>
      <c r="F406" s="25">
        <v>374353</v>
      </c>
      <c r="G406" s="6">
        <v>734378</v>
      </c>
      <c r="H406" s="6"/>
      <c r="I406" s="6">
        <v>68712</v>
      </c>
      <c r="J406" s="6"/>
      <c r="K406" s="6">
        <v>91698</v>
      </c>
      <c r="M406" s="4">
        <v>2505</v>
      </c>
      <c r="N406" s="4">
        <f t="shared" si="24"/>
        <v>937754265</v>
      </c>
      <c r="O406" s="4">
        <v>2121</v>
      </c>
      <c r="P406" s="4">
        <f t="shared" si="25"/>
        <v>1557615738</v>
      </c>
      <c r="Q406" s="17"/>
      <c r="R406" s="17"/>
    </row>
    <row r="407" spans="1:18" ht="12.75">
      <c r="A407" s="4">
        <v>385</v>
      </c>
      <c r="B407" s="4">
        <v>611</v>
      </c>
      <c r="C407" s="4">
        <v>999</v>
      </c>
      <c r="D407" s="4">
        <v>9</v>
      </c>
      <c r="F407" s="25">
        <v>50128</v>
      </c>
      <c r="G407" s="6">
        <v>196558</v>
      </c>
      <c r="H407" s="6"/>
      <c r="I407" s="6">
        <v>4836</v>
      </c>
      <c r="J407" s="6"/>
      <c r="K407" s="6">
        <v>4230</v>
      </c>
      <c r="M407" s="4">
        <v>1402</v>
      </c>
      <c r="N407" s="4">
        <f t="shared" si="24"/>
        <v>70279456</v>
      </c>
      <c r="O407" s="4">
        <v>1474</v>
      </c>
      <c r="P407" s="4">
        <f t="shared" si="25"/>
        <v>289726492</v>
      </c>
      <c r="Q407" s="17"/>
      <c r="R407" s="17"/>
    </row>
    <row r="408" spans="1:18" ht="12.75">
      <c r="A408" s="4">
        <v>386</v>
      </c>
      <c r="B408" s="4">
        <v>612</v>
      </c>
      <c r="C408" s="4">
        <v>999</v>
      </c>
      <c r="D408" s="4">
        <v>9</v>
      </c>
      <c r="F408" s="25">
        <v>133113</v>
      </c>
      <c r="G408" s="6">
        <v>182513</v>
      </c>
      <c r="H408" s="6"/>
      <c r="I408" s="6">
        <v>8478</v>
      </c>
      <c r="J408" s="6"/>
      <c r="K408" s="6">
        <v>16149</v>
      </c>
      <c r="M408" s="4">
        <v>1656</v>
      </c>
      <c r="N408" s="4">
        <f t="shared" si="24"/>
        <v>220435128</v>
      </c>
      <c r="O408" s="4">
        <v>1759</v>
      </c>
      <c r="P408" s="4">
        <f t="shared" si="25"/>
        <v>321040367</v>
      </c>
      <c r="Q408" s="17"/>
      <c r="R408" s="17"/>
    </row>
    <row r="409" spans="1:18" ht="12.75">
      <c r="A409" s="4">
        <v>387</v>
      </c>
      <c r="B409" s="4">
        <v>613</v>
      </c>
      <c r="C409" s="4">
        <v>999</v>
      </c>
      <c r="D409" s="4">
        <v>9</v>
      </c>
      <c r="F409" s="25">
        <v>4447</v>
      </c>
      <c r="G409" s="6">
        <v>101273</v>
      </c>
      <c r="H409" s="6"/>
      <c r="I409" s="6">
        <v>8993</v>
      </c>
      <c r="J409" s="6"/>
      <c r="K409" s="6">
        <v>1670</v>
      </c>
      <c r="M409" s="4">
        <v>1874</v>
      </c>
      <c r="N409" s="4">
        <f t="shared" si="24"/>
        <v>8333678</v>
      </c>
      <c r="O409" s="4">
        <v>1841</v>
      </c>
      <c r="P409" s="4">
        <f t="shared" si="25"/>
        <v>186443593</v>
      </c>
      <c r="Q409" s="17"/>
      <c r="R409" s="17"/>
    </row>
    <row r="410" spans="1:18" ht="12.75">
      <c r="A410" s="4">
        <v>388</v>
      </c>
      <c r="B410" s="4">
        <v>614</v>
      </c>
      <c r="C410" s="4">
        <v>999</v>
      </c>
      <c r="D410" s="4">
        <v>9</v>
      </c>
      <c r="F410" s="25">
        <v>58443</v>
      </c>
      <c r="G410" s="6">
        <v>62528</v>
      </c>
      <c r="H410" s="6"/>
      <c r="I410" s="6">
        <v>3950</v>
      </c>
      <c r="J410" s="6"/>
      <c r="K410" s="6">
        <v>13201</v>
      </c>
      <c r="M410" s="4">
        <v>2065</v>
      </c>
      <c r="N410" s="4">
        <f t="shared" si="24"/>
        <v>120684795</v>
      </c>
      <c r="O410" s="4">
        <v>2141</v>
      </c>
      <c r="P410" s="4">
        <f t="shared" si="25"/>
        <v>133872448</v>
      </c>
      <c r="Q410" s="17"/>
      <c r="R410" s="17"/>
    </row>
    <row r="411" spans="1:18" ht="12.75">
      <c r="A411" s="4">
        <v>389</v>
      </c>
      <c r="B411" s="4">
        <v>615</v>
      </c>
      <c r="C411" s="4">
        <v>999</v>
      </c>
      <c r="D411" s="4">
        <v>9</v>
      </c>
      <c r="F411" s="25">
        <v>48835</v>
      </c>
      <c r="G411" s="6">
        <v>49327</v>
      </c>
      <c r="H411" s="6"/>
      <c r="I411" s="6">
        <v>2929</v>
      </c>
      <c r="J411" s="6"/>
      <c r="K411" s="6">
        <v>15830</v>
      </c>
      <c r="M411" s="4">
        <v>2365</v>
      </c>
      <c r="N411" s="4">
        <f t="shared" si="24"/>
        <v>115494775</v>
      </c>
      <c r="O411" s="4">
        <v>2374</v>
      </c>
      <c r="P411" s="4">
        <f t="shared" si="25"/>
        <v>117102298</v>
      </c>
      <c r="Q411" s="17"/>
      <c r="R411" s="17"/>
    </row>
    <row r="412" spans="1:18" ht="12.75">
      <c r="A412" s="4">
        <v>390</v>
      </c>
      <c r="B412" s="4">
        <v>620</v>
      </c>
      <c r="C412" s="4">
        <v>999</v>
      </c>
      <c r="D412" s="4">
        <v>9</v>
      </c>
      <c r="F412" s="25">
        <v>22584</v>
      </c>
      <c r="G412" s="6">
        <v>24645</v>
      </c>
      <c r="H412" s="6"/>
      <c r="I412" s="6">
        <v>1269</v>
      </c>
      <c r="J412" s="6"/>
      <c r="K412" s="6">
        <v>2079</v>
      </c>
      <c r="M412" s="4">
        <v>1533</v>
      </c>
      <c r="N412" s="4">
        <f t="shared" si="24"/>
        <v>34621272</v>
      </c>
      <c r="O412" s="4">
        <v>1779</v>
      </c>
      <c r="P412" s="4">
        <f t="shared" si="25"/>
        <v>43843455</v>
      </c>
      <c r="Q412" s="17"/>
      <c r="R412" s="17"/>
    </row>
    <row r="413" spans="1:18" ht="12.75">
      <c r="A413" s="4">
        <v>398</v>
      </c>
      <c r="B413" s="4">
        <v>621</v>
      </c>
      <c r="C413" s="4">
        <v>999</v>
      </c>
      <c r="D413" s="4">
        <v>9</v>
      </c>
      <c r="F413" s="25">
        <v>98401</v>
      </c>
      <c r="G413" s="6">
        <v>124056</v>
      </c>
      <c r="H413" s="6"/>
      <c r="I413" s="6">
        <v>5095</v>
      </c>
      <c r="J413" s="6"/>
      <c r="K413" s="6">
        <v>12283</v>
      </c>
      <c r="M413" s="4">
        <v>1612</v>
      </c>
      <c r="N413" s="4">
        <f t="shared" si="24"/>
        <v>158622412</v>
      </c>
      <c r="O413" s="4">
        <v>1751</v>
      </c>
      <c r="P413" s="4">
        <f t="shared" si="25"/>
        <v>217222056</v>
      </c>
      <c r="Q413" s="17"/>
      <c r="R413" s="17"/>
    </row>
    <row r="414" spans="1:18" ht="12.75">
      <c r="A414" s="4">
        <v>399</v>
      </c>
      <c r="B414" s="4">
        <v>622</v>
      </c>
      <c r="C414" s="4">
        <v>999</v>
      </c>
      <c r="D414" s="4">
        <v>9</v>
      </c>
      <c r="F414" s="25">
        <v>62963</v>
      </c>
      <c r="G414" s="6">
        <v>65710</v>
      </c>
      <c r="H414" s="6"/>
      <c r="I414" s="6">
        <v>3597</v>
      </c>
      <c r="J414" s="6"/>
      <c r="K414" s="6">
        <v>13244</v>
      </c>
      <c r="M414" s="4">
        <v>1956</v>
      </c>
      <c r="N414" s="4">
        <f t="shared" si="24"/>
        <v>123155628</v>
      </c>
      <c r="O414" s="4">
        <v>2069</v>
      </c>
      <c r="P414" s="4">
        <f t="shared" si="25"/>
        <v>135953990</v>
      </c>
      <c r="Q414" s="17"/>
      <c r="R414" s="17"/>
    </row>
    <row r="415" spans="1:18" ht="12.75">
      <c r="A415" s="4">
        <v>391</v>
      </c>
      <c r="B415" s="4">
        <v>623</v>
      </c>
      <c r="C415" s="4">
        <v>999</v>
      </c>
      <c r="D415" s="4">
        <v>9</v>
      </c>
      <c r="F415" s="25">
        <v>438497</v>
      </c>
      <c r="G415" s="6">
        <v>451196</v>
      </c>
      <c r="H415" s="6"/>
      <c r="I415" s="6">
        <v>46498</v>
      </c>
      <c r="J415" s="6"/>
      <c r="K415" s="6">
        <v>16636</v>
      </c>
      <c r="M415" s="4">
        <v>1627</v>
      </c>
      <c r="N415" s="4">
        <f t="shared" si="24"/>
        <v>713434619</v>
      </c>
      <c r="O415" s="4">
        <v>1973</v>
      </c>
      <c r="P415" s="4">
        <f t="shared" si="25"/>
        <v>890209708</v>
      </c>
      <c r="Q415" s="17"/>
      <c r="R415" s="17"/>
    </row>
    <row r="416" spans="1:18" ht="12.75">
      <c r="A416" s="4">
        <v>392</v>
      </c>
      <c r="B416" s="4">
        <v>624</v>
      </c>
      <c r="C416" s="4">
        <v>999</v>
      </c>
      <c r="D416" s="4">
        <v>9</v>
      </c>
      <c r="F416" s="25">
        <v>14208</v>
      </c>
      <c r="G416" s="6">
        <v>44554</v>
      </c>
      <c r="H416" s="6"/>
      <c r="I416" s="6">
        <v>1799</v>
      </c>
      <c r="J416" s="6"/>
      <c r="K416" s="6">
        <v>1466</v>
      </c>
      <c r="M416" s="4">
        <v>1716</v>
      </c>
      <c r="N416" s="4">
        <f t="shared" si="24"/>
        <v>24380928</v>
      </c>
      <c r="O416" s="4">
        <v>1594</v>
      </c>
      <c r="P416" s="4">
        <f t="shared" si="25"/>
        <v>71019076</v>
      </c>
      <c r="Q416" s="17"/>
      <c r="R416" s="17"/>
    </row>
    <row r="417" spans="1:18" ht="12.75">
      <c r="A417" s="4">
        <v>393</v>
      </c>
      <c r="B417" s="4">
        <v>625</v>
      </c>
      <c r="C417" s="4">
        <v>999</v>
      </c>
      <c r="D417" s="4">
        <v>9</v>
      </c>
      <c r="F417" s="25">
        <v>8100</v>
      </c>
      <c r="G417" s="6">
        <v>33109</v>
      </c>
      <c r="H417" s="6"/>
      <c r="I417" s="6">
        <v>1250</v>
      </c>
      <c r="J417" s="6"/>
      <c r="K417" s="6">
        <v>367</v>
      </c>
      <c r="M417" s="4">
        <v>1465</v>
      </c>
      <c r="N417" s="4">
        <f t="shared" si="24"/>
        <v>11866500</v>
      </c>
      <c r="O417" s="4">
        <v>1528</v>
      </c>
      <c r="P417" s="4">
        <f t="shared" si="25"/>
        <v>50590552</v>
      </c>
      <c r="Q417" s="17"/>
      <c r="R417" s="17"/>
    </row>
    <row r="418" spans="1:18" ht="12.75">
      <c r="A418" s="4">
        <v>400</v>
      </c>
      <c r="B418" s="4">
        <v>626</v>
      </c>
      <c r="C418" s="4">
        <v>999</v>
      </c>
      <c r="D418" s="4">
        <v>9</v>
      </c>
      <c r="F418" s="25">
        <v>7100</v>
      </c>
      <c r="G418" s="6">
        <v>7300</v>
      </c>
      <c r="H418" s="6"/>
      <c r="I418" s="6">
        <v>317</v>
      </c>
      <c r="J418" s="6"/>
      <c r="K418" s="6">
        <v>2813</v>
      </c>
      <c r="M418" s="4">
        <v>2504</v>
      </c>
      <c r="N418" s="4">
        <f t="shared" si="24"/>
        <v>17778400</v>
      </c>
      <c r="O418" s="4">
        <v>2429</v>
      </c>
      <c r="P418" s="4">
        <f t="shared" si="25"/>
        <v>17731700</v>
      </c>
      <c r="Q418" s="17"/>
      <c r="R418" s="17"/>
    </row>
    <row r="419" spans="1:18" ht="12.75">
      <c r="A419" s="4">
        <v>394</v>
      </c>
      <c r="B419" s="4">
        <v>630</v>
      </c>
      <c r="C419" s="4">
        <v>999</v>
      </c>
      <c r="D419" s="4">
        <v>9</v>
      </c>
      <c r="F419" s="25">
        <v>64807</v>
      </c>
      <c r="G419" s="6">
        <v>176716</v>
      </c>
      <c r="H419" s="6"/>
      <c r="I419" s="6">
        <v>9745</v>
      </c>
      <c r="J419" s="6"/>
      <c r="K419" s="6">
        <v>6600</v>
      </c>
      <c r="M419" s="4">
        <v>1759</v>
      </c>
      <c r="N419" s="4">
        <f t="shared" si="24"/>
        <v>113995513</v>
      </c>
      <c r="O419" s="4">
        <v>1691</v>
      </c>
      <c r="P419" s="4">
        <f t="shared" si="25"/>
        <v>298826756</v>
      </c>
      <c r="Q419" s="17"/>
      <c r="R419" s="17"/>
    </row>
    <row r="420" spans="1:18" ht="12.75">
      <c r="A420" s="4">
        <v>395</v>
      </c>
      <c r="B420" s="4">
        <v>631</v>
      </c>
      <c r="C420" s="4">
        <v>999</v>
      </c>
      <c r="D420" s="4">
        <v>9</v>
      </c>
      <c r="F420" s="25">
        <v>196259</v>
      </c>
      <c r="G420" s="6">
        <v>208105</v>
      </c>
      <c r="H420" s="6"/>
      <c r="I420" s="6">
        <v>16116</v>
      </c>
      <c r="J420" s="6"/>
      <c r="K420" s="6">
        <v>42080</v>
      </c>
      <c r="M420" s="4">
        <v>2097</v>
      </c>
      <c r="N420" s="4">
        <f t="shared" si="24"/>
        <v>411555123</v>
      </c>
      <c r="O420" s="4">
        <v>2204</v>
      </c>
      <c r="P420" s="4">
        <f t="shared" si="25"/>
        <v>458663420</v>
      </c>
      <c r="Q420" s="17"/>
      <c r="R420" s="17"/>
    </row>
    <row r="421" spans="1:18" ht="12.75">
      <c r="A421" s="4">
        <v>396</v>
      </c>
      <c r="B421" s="4">
        <v>633</v>
      </c>
      <c r="C421" s="4">
        <v>999</v>
      </c>
      <c r="D421" s="4">
        <v>9</v>
      </c>
      <c r="F421" s="25">
        <v>50798</v>
      </c>
      <c r="G421" s="6">
        <v>70272</v>
      </c>
      <c r="H421" s="6"/>
      <c r="I421" s="6">
        <v>2699</v>
      </c>
      <c r="J421" s="6"/>
      <c r="K421" s="6">
        <v>10014</v>
      </c>
      <c r="M421" s="4">
        <v>1848</v>
      </c>
      <c r="N421" s="4">
        <f t="shared" si="24"/>
        <v>93874704</v>
      </c>
      <c r="O421" s="4">
        <v>1836</v>
      </c>
      <c r="P421" s="4">
        <f t="shared" si="25"/>
        <v>129019392</v>
      </c>
      <c r="Q421" s="17"/>
      <c r="R421" s="17"/>
    </row>
    <row r="422" spans="1:18" ht="12.75">
      <c r="A422" s="4">
        <v>397</v>
      </c>
      <c r="B422" s="4">
        <v>634</v>
      </c>
      <c r="C422" s="4">
        <v>999</v>
      </c>
      <c r="D422" s="4">
        <v>9</v>
      </c>
      <c r="F422" s="25">
        <v>3113</v>
      </c>
      <c r="G422" s="6">
        <v>47361</v>
      </c>
      <c r="H422" s="6"/>
      <c r="I422" s="6">
        <v>1668</v>
      </c>
      <c r="J422" s="6"/>
      <c r="K422" s="6">
        <v>476</v>
      </c>
      <c r="M422" s="4">
        <v>1655</v>
      </c>
      <c r="N422" s="4">
        <f t="shared" si="24"/>
        <v>5152015</v>
      </c>
      <c r="O422" s="4">
        <v>1510</v>
      </c>
      <c r="P422" s="4">
        <f t="shared" si="25"/>
        <v>71515110</v>
      </c>
      <c r="Q422" s="17"/>
      <c r="R422" s="17"/>
    </row>
    <row r="423" spans="1:18" ht="12.75">
      <c r="A423" s="4">
        <v>401</v>
      </c>
      <c r="B423" s="4">
        <v>635</v>
      </c>
      <c r="C423" s="4">
        <v>999</v>
      </c>
      <c r="D423" s="4">
        <v>9</v>
      </c>
      <c r="F423" s="25">
        <v>30694</v>
      </c>
      <c r="G423" s="6">
        <v>33775</v>
      </c>
      <c r="H423" s="6"/>
      <c r="I423" s="6">
        <v>2359</v>
      </c>
      <c r="J423" s="6"/>
      <c r="K423" s="6">
        <v>4416</v>
      </c>
      <c r="M423" s="4">
        <v>1818</v>
      </c>
      <c r="N423" s="4">
        <f t="shared" si="24"/>
        <v>55801692</v>
      </c>
      <c r="O423" s="4">
        <v>1994</v>
      </c>
      <c r="P423" s="4">
        <f t="shared" si="25"/>
        <v>67347350</v>
      </c>
      <c r="Q423" s="17"/>
      <c r="R423" s="17"/>
    </row>
    <row r="424" spans="1:18" ht="12.75">
      <c r="A424" s="4">
        <v>406</v>
      </c>
      <c r="B424" s="4">
        <v>636</v>
      </c>
      <c r="C424" s="4">
        <v>999</v>
      </c>
      <c r="D424" s="4">
        <v>9</v>
      </c>
      <c r="F424" s="25">
        <v>216</v>
      </c>
      <c r="G424" s="6">
        <v>2343</v>
      </c>
      <c r="H424" s="6"/>
      <c r="I424" s="6">
        <v>147</v>
      </c>
      <c r="J424" s="6"/>
      <c r="K424" s="6">
        <v>120</v>
      </c>
      <c r="M424" s="4">
        <v>2196</v>
      </c>
      <c r="N424" s="4">
        <f t="shared" si="24"/>
        <v>474336</v>
      </c>
      <c r="O424" s="4">
        <v>1768</v>
      </c>
      <c r="P424" s="4">
        <f t="shared" si="25"/>
        <v>4142424</v>
      </c>
      <c r="Q424" s="17"/>
      <c r="R424" s="17"/>
    </row>
    <row r="425" spans="1:18" ht="12.75">
      <c r="A425" s="4">
        <v>407</v>
      </c>
      <c r="B425" s="4">
        <v>640</v>
      </c>
      <c r="C425" s="4">
        <v>48</v>
      </c>
      <c r="D425" s="4">
        <v>9</v>
      </c>
      <c r="F425" s="25">
        <v>48749</v>
      </c>
      <c r="G425" s="6">
        <v>49468</v>
      </c>
      <c r="H425" s="6"/>
      <c r="I425" s="6">
        <v>1339</v>
      </c>
      <c r="J425" s="6"/>
      <c r="K425" s="6">
        <v>5448</v>
      </c>
      <c r="M425" s="4">
        <v>1816</v>
      </c>
      <c r="N425" s="4">
        <f t="shared" si="24"/>
        <v>88528184</v>
      </c>
      <c r="O425" s="4">
        <v>2024</v>
      </c>
      <c r="P425" s="4">
        <f t="shared" si="25"/>
        <v>100123232</v>
      </c>
      <c r="Q425" s="17"/>
      <c r="R425" s="17"/>
    </row>
    <row r="426" spans="1:18" ht="12.75">
      <c r="A426" s="4">
        <v>408</v>
      </c>
      <c r="B426" s="4">
        <v>640</v>
      </c>
      <c r="C426" s="4">
        <v>49</v>
      </c>
      <c r="D426" s="4">
        <v>9</v>
      </c>
      <c r="F426" s="25">
        <v>68663</v>
      </c>
      <c r="G426" s="6">
        <v>72153</v>
      </c>
      <c r="H426" s="6"/>
      <c r="I426" s="6">
        <v>7111</v>
      </c>
      <c r="J426" s="6"/>
      <c r="K426" s="6">
        <v>11827</v>
      </c>
      <c r="M426" s="4">
        <v>1816</v>
      </c>
      <c r="N426" s="4">
        <f t="shared" si="24"/>
        <v>124692008</v>
      </c>
      <c r="O426" s="4">
        <v>2024</v>
      </c>
      <c r="P426" s="4">
        <f t="shared" si="25"/>
        <v>146037672</v>
      </c>
      <c r="Q426" s="17"/>
      <c r="R426" s="17"/>
    </row>
    <row r="427" spans="1:18" ht="12.75">
      <c r="A427" s="4">
        <v>409</v>
      </c>
      <c r="B427" s="4">
        <v>640</v>
      </c>
      <c r="C427" s="4">
        <v>999</v>
      </c>
      <c r="D427" s="4">
        <v>9</v>
      </c>
      <c r="F427" s="25">
        <v>44250</v>
      </c>
      <c r="G427" s="6">
        <v>44910</v>
      </c>
      <c r="H427" s="6"/>
      <c r="I427" s="6">
        <v>3735</v>
      </c>
      <c r="J427" s="6"/>
      <c r="K427" s="6">
        <v>5232</v>
      </c>
      <c r="M427" s="4">
        <v>1816</v>
      </c>
      <c r="N427" s="4">
        <f t="shared" si="24"/>
        <v>80358000</v>
      </c>
      <c r="O427" s="4">
        <v>2024</v>
      </c>
      <c r="P427" s="4">
        <f t="shared" si="25"/>
        <v>90897840</v>
      </c>
      <c r="Q427" s="17"/>
      <c r="R427" s="17"/>
    </row>
    <row r="428" spans="1:18" ht="12.75">
      <c r="A428" s="4">
        <v>410</v>
      </c>
      <c r="B428" s="4">
        <v>641</v>
      </c>
      <c r="C428" s="4">
        <v>999</v>
      </c>
      <c r="D428" s="4">
        <v>9</v>
      </c>
      <c r="F428" s="25">
        <v>68812</v>
      </c>
      <c r="G428" s="6">
        <v>71854</v>
      </c>
      <c r="H428" s="6"/>
      <c r="I428" s="6">
        <v>4608</v>
      </c>
      <c r="J428" s="6"/>
      <c r="K428" s="6">
        <v>8498</v>
      </c>
      <c r="M428" s="4">
        <v>1719</v>
      </c>
      <c r="N428" s="4">
        <f t="shared" si="24"/>
        <v>118287828</v>
      </c>
      <c r="O428" s="4">
        <v>1932</v>
      </c>
      <c r="P428" s="4">
        <f t="shared" si="25"/>
        <v>138821928</v>
      </c>
      <c r="Q428" s="17"/>
      <c r="R428" s="17"/>
    </row>
    <row r="429" spans="1:18" ht="12.75">
      <c r="A429" s="4">
        <v>411</v>
      </c>
      <c r="B429" s="4">
        <v>642</v>
      </c>
      <c r="C429" s="4">
        <v>999</v>
      </c>
      <c r="D429" s="4">
        <v>9</v>
      </c>
      <c r="F429" s="25">
        <v>47467</v>
      </c>
      <c r="G429" s="6">
        <v>49297</v>
      </c>
      <c r="H429" s="6"/>
      <c r="I429" s="6">
        <v>2529</v>
      </c>
      <c r="J429" s="6"/>
      <c r="K429" s="6">
        <v>8897</v>
      </c>
      <c r="M429" s="4">
        <v>1869</v>
      </c>
      <c r="N429" s="4">
        <f t="shared" si="24"/>
        <v>88715823</v>
      </c>
      <c r="O429" s="4">
        <v>2000</v>
      </c>
      <c r="P429" s="4">
        <f t="shared" si="25"/>
        <v>98594000</v>
      </c>
      <c r="Q429" s="17"/>
      <c r="R429" s="17"/>
    </row>
    <row r="430" spans="1:18" ht="12.75">
      <c r="A430" s="4">
        <v>412</v>
      </c>
      <c r="B430" s="4">
        <v>643</v>
      </c>
      <c r="C430" s="4">
        <v>999</v>
      </c>
      <c r="D430" s="4">
        <v>9</v>
      </c>
      <c r="F430" s="25">
        <v>211060</v>
      </c>
      <c r="G430" s="6">
        <v>563036</v>
      </c>
      <c r="H430" s="6"/>
      <c r="I430" s="6">
        <v>25775</v>
      </c>
      <c r="J430" s="6"/>
      <c r="K430" s="6">
        <v>13971</v>
      </c>
      <c r="M430" s="4">
        <v>1542</v>
      </c>
      <c r="N430" s="4">
        <f t="shared" si="24"/>
        <v>325454520</v>
      </c>
      <c r="O430" s="4">
        <v>1607</v>
      </c>
      <c r="P430" s="4">
        <f t="shared" si="25"/>
        <v>904798852</v>
      </c>
      <c r="Q430" s="17"/>
      <c r="R430" s="17"/>
    </row>
    <row r="431" spans="1:18" ht="12.75">
      <c r="A431" s="4">
        <v>413</v>
      </c>
      <c r="B431" s="4">
        <v>644</v>
      </c>
      <c r="C431" s="4">
        <v>999</v>
      </c>
      <c r="D431" s="4">
        <v>9</v>
      </c>
      <c r="F431" s="25">
        <v>104235</v>
      </c>
      <c r="G431" s="6">
        <v>123167</v>
      </c>
      <c r="H431" s="6"/>
      <c r="I431" s="6">
        <v>5384</v>
      </c>
      <c r="J431" s="6"/>
      <c r="K431" s="6">
        <v>13899</v>
      </c>
      <c r="M431" s="4">
        <v>1633</v>
      </c>
      <c r="N431" s="4">
        <f t="shared" si="24"/>
        <v>170215755</v>
      </c>
      <c r="O431" s="4">
        <v>1799</v>
      </c>
      <c r="P431" s="4">
        <f t="shared" si="25"/>
        <v>221577433</v>
      </c>
      <c r="Q431" s="17"/>
      <c r="R431" s="17"/>
    </row>
    <row r="432" spans="1:18" ht="12.75">
      <c r="A432" s="4">
        <v>414</v>
      </c>
      <c r="B432" s="4">
        <v>645</v>
      </c>
      <c r="C432" s="4">
        <v>999</v>
      </c>
      <c r="D432" s="4">
        <v>9</v>
      </c>
      <c r="F432" s="25">
        <v>35577</v>
      </c>
      <c r="G432" s="6">
        <v>66919</v>
      </c>
      <c r="H432" s="6"/>
      <c r="I432" s="6">
        <v>14097</v>
      </c>
      <c r="J432" s="6"/>
      <c r="K432" s="6">
        <v>9371</v>
      </c>
      <c r="M432" s="4">
        <v>3190</v>
      </c>
      <c r="N432" s="4">
        <f t="shared" si="24"/>
        <v>113490630</v>
      </c>
      <c r="O432" s="4">
        <v>2846</v>
      </c>
      <c r="P432" s="4">
        <f t="shared" si="25"/>
        <v>190451474</v>
      </c>
      <c r="Q432" s="17"/>
      <c r="R432" s="17"/>
    </row>
    <row r="433" spans="1:18" ht="12.75">
      <c r="A433" s="4">
        <v>415</v>
      </c>
      <c r="B433" s="4">
        <v>650</v>
      </c>
      <c r="C433" s="4">
        <v>999</v>
      </c>
      <c r="D433" s="4">
        <v>9</v>
      </c>
      <c r="F433" s="25">
        <v>59112</v>
      </c>
      <c r="G433" s="6">
        <v>76506</v>
      </c>
      <c r="H433" s="6"/>
      <c r="I433" s="6">
        <v>3932</v>
      </c>
      <c r="J433" s="6"/>
      <c r="K433" s="6">
        <v>8018</v>
      </c>
      <c r="M433" s="4">
        <v>1710</v>
      </c>
      <c r="N433" s="4">
        <f t="shared" si="24"/>
        <v>101081520</v>
      </c>
      <c r="O433" s="4">
        <v>1825</v>
      </c>
      <c r="P433" s="4">
        <f t="shared" si="25"/>
        <v>139623450</v>
      </c>
      <c r="Q433" s="17"/>
      <c r="R433" s="17"/>
    </row>
    <row r="434" spans="1:18" ht="12.75">
      <c r="A434" s="4">
        <v>416</v>
      </c>
      <c r="B434" s="4">
        <v>651</v>
      </c>
      <c r="C434" s="4">
        <v>999</v>
      </c>
      <c r="D434" s="4">
        <v>9</v>
      </c>
      <c r="F434" s="25">
        <v>131122</v>
      </c>
      <c r="G434" s="6">
        <v>139673</v>
      </c>
      <c r="H434" s="6"/>
      <c r="I434" s="6">
        <v>6891</v>
      </c>
      <c r="J434" s="6"/>
      <c r="K434" s="6">
        <v>33192</v>
      </c>
      <c r="M434" s="4">
        <v>2082</v>
      </c>
      <c r="N434" s="4">
        <f t="shared" si="24"/>
        <v>272996004</v>
      </c>
      <c r="O434" s="4">
        <v>2121</v>
      </c>
      <c r="P434" s="4">
        <f t="shared" si="25"/>
        <v>296246433</v>
      </c>
      <c r="Q434" s="17"/>
      <c r="R434" s="17"/>
    </row>
    <row r="435" spans="1:18" ht="12.75">
      <c r="A435" s="4">
        <v>417</v>
      </c>
      <c r="B435" s="4">
        <v>652</v>
      </c>
      <c r="C435" s="4">
        <v>999</v>
      </c>
      <c r="D435" s="4">
        <v>9</v>
      </c>
      <c r="F435" s="25">
        <v>136781</v>
      </c>
      <c r="G435" s="6">
        <v>144827</v>
      </c>
      <c r="H435" s="6"/>
      <c r="I435" s="6">
        <v>10698</v>
      </c>
      <c r="J435" s="6"/>
      <c r="K435" s="6">
        <v>31314</v>
      </c>
      <c r="M435" s="4">
        <v>2128</v>
      </c>
      <c r="N435" s="4">
        <f t="shared" si="24"/>
        <v>291069968</v>
      </c>
      <c r="O435" s="4">
        <v>2216</v>
      </c>
      <c r="P435" s="4">
        <f t="shared" si="25"/>
        <v>320936632</v>
      </c>
      <c r="Q435" s="17"/>
      <c r="R435" s="17"/>
    </row>
    <row r="436" spans="1:18" ht="12.75">
      <c r="A436" s="4">
        <v>418</v>
      </c>
      <c r="B436" s="4">
        <v>653</v>
      </c>
      <c r="C436" s="4">
        <v>999</v>
      </c>
      <c r="D436" s="4">
        <v>9</v>
      </c>
      <c r="F436" s="25">
        <v>66183</v>
      </c>
      <c r="G436" s="6">
        <v>74611</v>
      </c>
      <c r="H436" s="6"/>
      <c r="I436" s="6">
        <v>4789</v>
      </c>
      <c r="J436" s="6"/>
      <c r="K436" s="6">
        <v>18007</v>
      </c>
      <c r="M436" s="4">
        <v>2224</v>
      </c>
      <c r="N436" s="4">
        <f t="shared" si="24"/>
        <v>147190992</v>
      </c>
      <c r="O436" s="4">
        <v>2217</v>
      </c>
      <c r="P436" s="4">
        <f t="shared" si="25"/>
        <v>165412587</v>
      </c>
      <c r="Q436" s="17"/>
      <c r="R436" s="17"/>
    </row>
    <row r="437" spans="1:18" ht="12.75">
      <c r="A437" s="4">
        <v>402</v>
      </c>
      <c r="B437" s="4">
        <v>656</v>
      </c>
      <c r="C437" s="4">
        <v>999</v>
      </c>
      <c r="D437" s="4">
        <v>9</v>
      </c>
      <c r="F437" s="25">
        <v>122420</v>
      </c>
      <c r="G437" s="6">
        <v>178994</v>
      </c>
      <c r="H437" s="6"/>
      <c r="I437" s="6">
        <v>7500</v>
      </c>
      <c r="J437" s="6"/>
      <c r="K437" s="6">
        <v>17589</v>
      </c>
      <c r="M437" s="4">
        <v>1707</v>
      </c>
      <c r="N437" s="4">
        <f t="shared" si="24"/>
        <v>208970940</v>
      </c>
      <c r="O437" s="4">
        <v>1754</v>
      </c>
      <c r="P437" s="4">
        <f t="shared" si="25"/>
        <v>313955476</v>
      </c>
      <c r="Q437" s="17"/>
      <c r="R437" s="17"/>
    </row>
    <row r="438" spans="1:18" ht="12.75">
      <c r="A438" s="4">
        <v>403</v>
      </c>
      <c r="B438" s="4">
        <v>660</v>
      </c>
      <c r="C438" s="4">
        <v>999</v>
      </c>
      <c r="D438" s="4">
        <v>9</v>
      </c>
      <c r="F438" s="25">
        <v>15574</v>
      </c>
      <c r="G438" s="6">
        <v>28733</v>
      </c>
      <c r="H438" s="6"/>
      <c r="I438" s="6">
        <v>1130</v>
      </c>
      <c r="J438" s="6"/>
      <c r="K438" s="6">
        <v>1014</v>
      </c>
      <c r="M438" s="4">
        <v>1416</v>
      </c>
      <c r="N438" s="4">
        <f t="shared" si="24"/>
        <v>22052784</v>
      </c>
      <c r="O438" s="4">
        <v>1593</v>
      </c>
      <c r="P438" s="4">
        <f t="shared" si="25"/>
        <v>45771669</v>
      </c>
      <c r="Q438" s="17"/>
      <c r="R438" s="17"/>
    </row>
    <row r="439" spans="1:18" ht="12.75">
      <c r="A439" s="4">
        <v>419</v>
      </c>
      <c r="B439" s="4">
        <v>661</v>
      </c>
      <c r="C439" s="4">
        <v>999</v>
      </c>
      <c r="D439" s="4">
        <v>9</v>
      </c>
      <c r="F439" s="25">
        <v>30127</v>
      </c>
      <c r="G439" s="6">
        <v>30621</v>
      </c>
      <c r="H439" s="6"/>
      <c r="I439" s="6">
        <v>2496</v>
      </c>
      <c r="J439" s="6"/>
      <c r="K439" s="6">
        <v>5434</v>
      </c>
      <c r="M439" s="4">
        <v>1991</v>
      </c>
      <c r="N439" s="4">
        <f t="shared" si="24"/>
        <v>59982857</v>
      </c>
      <c r="O439" s="4">
        <v>2171</v>
      </c>
      <c r="P439" s="4">
        <f t="shared" si="25"/>
        <v>66478191</v>
      </c>
      <c r="Q439" s="17"/>
      <c r="R439" s="17"/>
    </row>
    <row r="440" spans="1:18" ht="12.75">
      <c r="A440" s="4">
        <v>420</v>
      </c>
      <c r="B440" s="4">
        <v>662</v>
      </c>
      <c r="C440" s="4">
        <v>999</v>
      </c>
      <c r="D440" s="4">
        <v>9</v>
      </c>
      <c r="F440" s="25">
        <v>99308</v>
      </c>
      <c r="G440" s="6">
        <v>108290</v>
      </c>
      <c r="H440" s="6"/>
      <c r="I440" s="6">
        <v>4218</v>
      </c>
      <c r="J440" s="6"/>
      <c r="K440" s="6">
        <v>6031</v>
      </c>
      <c r="M440" s="4">
        <v>1380</v>
      </c>
      <c r="N440" s="4">
        <f t="shared" si="24"/>
        <v>137045040</v>
      </c>
      <c r="O440" s="4">
        <v>1639</v>
      </c>
      <c r="P440" s="4">
        <f t="shared" si="25"/>
        <v>177487310</v>
      </c>
      <c r="Q440" s="17"/>
      <c r="R440" s="17"/>
    </row>
    <row r="441" spans="1:18" ht="12.75">
      <c r="A441" s="4">
        <v>421</v>
      </c>
      <c r="B441" s="4">
        <v>663</v>
      </c>
      <c r="C441" s="4">
        <v>999</v>
      </c>
      <c r="D441" s="4">
        <v>9</v>
      </c>
      <c r="F441" s="25">
        <v>57972</v>
      </c>
      <c r="G441" s="6">
        <v>941650</v>
      </c>
      <c r="H441" s="6"/>
      <c r="I441" s="6">
        <v>23907</v>
      </c>
      <c r="J441" s="6"/>
      <c r="K441" s="6">
        <v>7571</v>
      </c>
      <c r="M441" s="4">
        <v>1478</v>
      </c>
      <c r="N441" s="4">
        <f t="shared" si="24"/>
        <v>85682616</v>
      </c>
      <c r="O441" s="4">
        <v>1448</v>
      </c>
      <c r="P441" s="4">
        <f t="shared" si="25"/>
        <v>1363509200</v>
      </c>
      <c r="Q441" s="17"/>
      <c r="R441" s="17"/>
    </row>
    <row r="442" spans="1:18" ht="12.75">
      <c r="A442" s="4">
        <v>422</v>
      </c>
      <c r="B442" s="4">
        <v>664</v>
      </c>
      <c r="C442" s="4">
        <v>999</v>
      </c>
      <c r="D442" s="4">
        <v>9</v>
      </c>
      <c r="F442" s="25">
        <v>24804</v>
      </c>
      <c r="G442" s="6">
        <v>65357</v>
      </c>
      <c r="H442" s="6"/>
      <c r="I442" s="6">
        <v>1395</v>
      </c>
      <c r="J442" s="6"/>
      <c r="K442" s="6">
        <v>681</v>
      </c>
      <c r="M442" s="4">
        <v>1183</v>
      </c>
      <c r="N442" s="4">
        <f t="shared" si="24"/>
        <v>29343132</v>
      </c>
      <c r="O442" s="4">
        <v>1429</v>
      </c>
      <c r="P442" s="4">
        <f t="shared" si="25"/>
        <v>93395153</v>
      </c>
      <c r="Q442" s="17"/>
      <c r="R442" s="17"/>
    </row>
    <row r="443" spans="1:18" ht="12.75">
      <c r="A443" s="4">
        <v>404</v>
      </c>
      <c r="B443" s="4">
        <v>665</v>
      </c>
      <c r="C443" s="4">
        <v>999</v>
      </c>
      <c r="D443" s="4">
        <v>9</v>
      </c>
      <c r="F443" s="25">
        <v>7179</v>
      </c>
      <c r="G443" s="6">
        <v>44799</v>
      </c>
      <c r="H443" s="6"/>
      <c r="I443" s="6">
        <v>1893</v>
      </c>
      <c r="J443" s="6"/>
      <c r="K443" s="6">
        <v>1104</v>
      </c>
      <c r="M443" s="4">
        <v>1663</v>
      </c>
      <c r="N443" s="4">
        <f t="shared" si="24"/>
        <v>11938677</v>
      </c>
      <c r="O443" s="4">
        <v>1590</v>
      </c>
      <c r="P443" s="4">
        <f t="shared" si="25"/>
        <v>71230410</v>
      </c>
      <c r="Q443" s="17"/>
      <c r="R443" s="17"/>
    </row>
    <row r="444" spans="1:18" ht="12.75">
      <c r="A444" s="4">
        <v>423</v>
      </c>
      <c r="B444" s="4">
        <v>666</v>
      </c>
      <c r="C444" s="4">
        <v>999</v>
      </c>
      <c r="D444" s="4">
        <v>9</v>
      </c>
      <c r="F444" s="25">
        <v>92409</v>
      </c>
      <c r="G444" s="6">
        <v>101529</v>
      </c>
      <c r="H444" s="6"/>
      <c r="I444" s="6">
        <v>6038</v>
      </c>
      <c r="J444" s="6"/>
      <c r="K444" s="6">
        <v>20541</v>
      </c>
      <c r="M444" s="4">
        <v>2032</v>
      </c>
      <c r="N444" s="4">
        <f t="shared" si="24"/>
        <v>187775088</v>
      </c>
      <c r="O444" s="4">
        <v>2099</v>
      </c>
      <c r="P444" s="4">
        <f t="shared" si="25"/>
        <v>213109371</v>
      </c>
      <c r="Q444" s="17"/>
      <c r="R444" s="17"/>
    </row>
    <row r="445" spans="1:18" ht="12.75">
      <c r="A445" s="4">
        <v>424</v>
      </c>
      <c r="B445" s="4">
        <v>670</v>
      </c>
      <c r="C445" s="4">
        <v>999</v>
      </c>
      <c r="D445" s="4">
        <v>9</v>
      </c>
      <c r="F445" s="25">
        <v>15330</v>
      </c>
      <c r="G445" s="6">
        <v>20752</v>
      </c>
      <c r="H445" s="6"/>
      <c r="I445" s="6">
        <v>343</v>
      </c>
      <c r="J445" s="6"/>
      <c r="K445" s="6">
        <v>319</v>
      </c>
      <c r="M445" s="4">
        <v>1144</v>
      </c>
      <c r="N445" s="4">
        <f t="shared" si="24"/>
        <v>17537520</v>
      </c>
      <c r="O445" s="4">
        <v>1412</v>
      </c>
      <c r="P445" s="4">
        <f t="shared" si="25"/>
        <v>29301824</v>
      </c>
      <c r="Q445" s="17"/>
      <c r="R445" s="17"/>
    </row>
    <row r="446" spans="1:18" ht="12.75">
      <c r="A446" s="4">
        <v>425</v>
      </c>
      <c r="B446" s="4">
        <v>671</v>
      </c>
      <c r="C446" s="4">
        <v>999</v>
      </c>
      <c r="D446" s="4">
        <v>9</v>
      </c>
      <c r="F446" s="25">
        <v>11604</v>
      </c>
      <c r="G446" s="6">
        <v>30883</v>
      </c>
      <c r="H446" s="6"/>
      <c r="I446" s="6">
        <v>971</v>
      </c>
      <c r="J446" s="6"/>
      <c r="K446" s="6">
        <v>1034</v>
      </c>
      <c r="M446" s="4">
        <v>1492</v>
      </c>
      <c r="N446" s="4">
        <f t="shared" si="24"/>
        <v>17313168</v>
      </c>
      <c r="O446" s="4">
        <v>1542</v>
      </c>
      <c r="P446" s="4">
        <f t="shared" si="25"/>
        <v>47621586</v>
      </c>
      <c r="Q446" s="17"/>
      <c r="R446" s="17"/>
    </row>
    <row r="447" spans="1:18" ht="12.75">
      <c r="A447" s="4">
        <v>426</v>
      </c>
      <c r="B447" s="4">
        <v>672</v>
      </c>
      <c r="C447" s="4">
        <v>999</v>
      </c>
      <c r="D447" s="4">
        <v>9</v>
      </c>
      <c r="F447" s="25">
        <v>57986</v>
      </c>
      <c r="G447" s="6">
        <v>163744</v>
      </c>
      <c r="H447" s="6"/>
      <c r="I447" s="6">
        <v>2665</v>
      </c>
      <c r="J447" s="6"/>
      <c r="K447" s="6">
        <v>1572</v>
      </c>
      <c r="M447" s="4">
        <v>1180</v>
      </c>
      <c r="N447" s="4">
        <f t="shared" si="24"/>
        <v>68423480</v>
      </c>
      <c r="O447" s="4">
        <v>1398</v>
      </c>
      <c r="P447" s="4">
        <f t="shared" si="25"/>
        <v>228914112</v>
      </c>
      <c r="Q447" s="17"/>
      <c r="R447" s="17"/>
    </row>
    <row r="448" spans="1:18" ht="12.75">
      <c r="A448" s="4">
        <v>427</v>
      </c>
      <c r="B448" s="4">
        <v>673</v>
      </c>
      <c r="C448" s="4">
        <v>999</v>
      </c>
      <c r="D448" s="4">
        <v>9</v>
      </c>
      <c r="F448" s="25">
        <v>23366</v>
      </c>
      <c r="G448" s="6">
        <v>50338</v>
      </c>
      <c r="H448" s="6"/>
      <c r="I448" s="6">
        <v>1066</v>
      </c>
      <c r="J448" s="6"/>
      <c r="K448" s="6">
        <v>587</v>
      </c>
      <c r="M448" s="4">
        <v>1162</v>
      </c>
      <c r="N448" s="4">
        <f t="shared" si="24"/>
        <v>27151292</v>
      </c>
      <c r="O448" s="4">
        <v>1432</v>
      </c>
      <c r="P448" s="4">
        <f t="shared" si="25"/>
        <v>72084016</v>
      </c>
      <c r="Q448" s="17"/>
      <c r="R448" s="17"/>
    </row>
    <row r="449" spans="1:18" ht="12.75">
      <c r="A449" s="4">
        <v>428</v>
      </c>
      <c r="B449" s="4">
        <v>674</v>
      </c>
      <c r="C449" s="4">
        <v>999</v>
      </c>
      <c r="D449" s="4">
        <v>9</v>
      </c>
      <c r="F449" s="25">
        <v>95029</v>
      </c>
      <c r="G449" s="6">
        <v>185693</v>
      </c>
      <c r="H449" s="6"/>
      <c r="I449" s="6">
        <v>4585</v>
      </c>
      <c r="J449" s="6"/>
      <c r="K449" s="6">
        <v>4100</v>
      </c>
      <c r="M449" s="4">
        <v>1267</v>
      </c>
      <c r="N449" s="4">
        <f t="shared" si="24"/>
        <v>120401743</v>
      </c>
      <c r="O449" s="4">
        <v>1476</v>
      </c>
      <c r="P449" s="4">
        <f t="shared" si="25"/>
        <v>274082868</v>
      </c>
      <c r="Q449" s="17"/>
      <c r="R449" s="17"/>
    </row>
    <row r="450" spans="1:18" ht="12.75">
      <c r="A450" s="4">
        <v>405</v>
      </c>
      <c r="B450" s="4">
        <v>680</v>
      </c>
      <c r="C450" s="4">
        <v>999</v>
      </c>
      <c r="D450" s="4">
        <v>9</v>
      </c>
      <c r="F450" s="25">
        <v>536837</v>
      </c>
      <c r="G450" s="6">
        <v>571058</v>
      </c>
      <c r="H450" s="6"/>
      <c r="I450" s="6">
        <v>30875</v>
      </c>
      <c r="J450" s="6"/>
      <c r="K450" s="6">
        <v>115216</v>
      </c>
      <c r="M450" s="4">
        <v>1976</v>
      </c>
      <c r="N450" s="4">
        <f t="shared" si="24"/>
        <v>1060789912</v>
      </c>
      <c r="O450" s="4">
        <v>2066</v>
      </c>
      <c r="P450" s="4">
        <f t="shared" si="25"/>
        <v>1179805828</v>
      </c>
      <c r="Q450" s="17"/>
      <c r="R450" s="17"/>
    </row>
    <row r="451" spans="1:18" ht="12.75">
      <c r="A451" s="4">
        <v>429</v>
      </c>
      <c r="B451" s="4">
        <v>681</v>
      </c>
      <c r="C451" s="4">
        <v>999</v>
      </c>
      <c r="D451" s="4">
        <v>9</v>
      </c>
      <c r="F451" s="25">
        <v>30295</v>
      </c>
      <c r="G451" s="6">
        <v>63670</v>
      </c>
      <c r="H451" s="6"/>
      <c r="I451" s="6">
        <v>2504</v>
      </c>
      <c r="J451" s="6"/>
      <c r="K451" s="6">
        <v>5657</v>
      </c>
      <c r="M451" s="4">
        <v>1832</v>
      </c>
      <c r="N451" s="4">
        <f t="shared" si="24"/>
        <v>55500440</v>
      </c>
      <c r="O451" s="4">
        <v>1717</v>
      </c>
      <c r="P451" s="4">
        <f t="shared" si="25"/>
        <v>109321390</v>
      </c>
      <c r="Q451" s="17"/>
      <c r="R451" s="17"/>
    </row>
    <row r="452" spans="1:18" ht="12.75">
      <c r="A452" s="19">
        <v>430</v>
      </c>
      <c r="B452" s="19">
        <v>690</v>
      </c>
      <c r="C452" s="19">
        <v>107</v>
      </c>
      <c r="D452" s="19">
        <v>9</v>
      </c>
      <c r="F452" s="25">
        <v>25970</v>
      </c>
      <c r="G452" s="6">
        <v>31282</v>
      </c>
      <c r="H452" s="6"/>
      <c r="I452" s="6">
        <v>1695</v>
      </c>
      <c r="J452" s="6"/>
      <c r="K452" s="6">
        <v>2040</v>
      </c>
      <c r="M452" s="4">
        <v>1843</v>
      </c>
      <c r="N452" s="4">
        <f t="shared" si="24"/>
        <v>47862710</v>
      </c>
      <c r="O452" s="4">
        <v>1886</v>
      </c>
      <c r="P452" s="4">
        <f t="shared" si="25"/>
        <v>58997852</v>
      </c>
      <c r="Q452" s="17"/>
      <c r="R452" s="17"/>
    </row>
    <row r="453" spans="1:18" ht="12.75">
      <c r="A453" s="19">
        <v>431</v>
      </c>
      <c r="B453" s="19">
        <v>690</v>
      </c>
      <c r="C453" s="19">
        <v>118</v>
      </c>
      <c r="D453" s="19">
        <v>9</v>
      </c>
      <c r="F453" s="25">
        <v>15247</v>
      </c>
      <c r="G453" s="6">
        <v>21428</v>
      </c>
      <c r="H453" s="6"/>
      <c r="I453" s="6">
        <v>662</v>
      </c>
      <c r="J453" s="6"/>
      <c r="K453" s="6">
        <v>932</v>
      </c>
      <c r="M453" s="4">
        <v>1843</v>
      </c>
      <c r="N453" s="4">
        <f t="shared" si="24"/>
        <v>28100221</v>
      </c>
      <c r="O453" s="4">
        <v>1886</v>
      </c>
      <c r="P453" s="4">
        <f t="shared" si="25"/>
        <v>40413208</v>
      </c>
      <c r="Q453" s="17"/>
      <c r="R453" s="17"/>
    </row>
    <row r="454" spans="1:18" ht="12.75">
      <c r="A454" s="19">
        <v>432</v>
      </c>
      <c r="B454" s="19">
        <v>690</v>
      </c>
      <c r="C454" s="19">
        <v>119</v>
      </c>
      <c r="D454" s="19">
        <v>9</v>
      </c>
      <c r="F454" s="25">
        <v>13090</v>
      </c>
      <c r="G454" s="6">
        <v>17398</v>
      </c>
      <c r="H454" s="6"/>
      <c r="I454" s="6">
        <v>815</v>
      </c>
      <c r="J454" s="6"/>
      <c r="K454" s="6">
        <v>2660</v>
      </c>
      <c r="M454" s="4">
        <v>1843</v>
      </c>
      <c r="N454" s="4">
        <f t="shared" si="24"/>
        <v>24124870</v>
      </c>
      <c r="O454" s="4">
        <v>1886</v>
      </c>
      <c r="P454" s="4">
        <f t="shared" si="25"/>
        <v>32812628</v>
      </c>
      <c r="Q454" s="17"/>
      <c r="R454" s="17"/>
    </row>
    <row r="455" spans="1:18" ht="12.75">
      <c r="A455" s="19">
        <v>433</v>
      </c>
      <c r="B455" s="19">
        <v>690</v>
      </c>
      <c r="C455" s="19">
        <v>127</v>
      </c>
      <c r="D455" s="19">
        <v>9</v>
      </c>
      <c r="F455" s="25">
        <v>8568</v>
      </c>
      <c r="G455" s="6">
        <v>8911</v>
      </c>
      <c r="H455" s="6"/>
      <c r="I455" s="6">
        <v>447</v>
      </c>
      <c r="J455" s="6"/>
      <c r="K455" s="6">
        <v>796</v>
      </c>
      <c r="M455" s="4">
        <v>1843</v>
      </c>
      <c r="N455" s="4">
        <f t="shared" si="24"/>
        <v>15790824</v>
      </c>
      <c r="O455" s="4">
        <v>1886</v>
      </c>
      <c r="P455" s="4">
        <f t="shared" si="25"/>
        <v>16806146</v>
      </c>
      <c r="Q455" s="17"/>
      <c r="R455" s="17"/>
    </row>
    <row r="456" spans="1:18" ht="12.75">
      <c r="A456" s="19">
        <v>434</v>
      </c>
      <c r="B456" s="19">
        <v>690</v>
      </c>
      <c r="C456" s="19">
        <v>128</v>
      </c>
      <c r="D456" s="19">
        <v>9</v>
      </c>
      <c r="F456" s="25">
        <v>17216</v>
      </c>
      <c r="G456" s="6">
        <v>23055</v>
      </c>
      <c r="H456" s="6"/>
      <c r="I456" s="6">
        <v>1249</v>
      </c>
      <c r="J456" s="6"/>
      <c r="K456" s="6">
        <v>1649</v>
      </c>
      <c r="M456" s="4">
        <v>1843</v>
      </c>
      <c r="N456" s="4">
        <f t="shared" si="24"/>
        <v>31729088</v>
      </c>
      <c r="O456" s="4">
        <v>1886</v>
      </c>
      <c r="P456" s="4">
        <f t="shared" si="25"/>
        <v>43481730</v>
      </c>
      <c r="Q456" s="17"/>
      <c r="R456" s="17"/>
    </row>
    <row r="457" spans="1:18" ht="12.75">
      <c r="A457" s="19">
        <v>435</v>
      </c>
      <c r="B457" s="19">
        <v>690</v>
      </c>
      <c r="C457" s="19">
        <v>139</v>
      </c>
      <c r="D457" s="19">
        <v>9</v>
      </c>
      <c r="F457" s="25">
        <v>19592</v>
      </c>
      <c r="G457" s="6">
        <v>20066</v>
      </c>
      <c r="H457" s="6"/>
      <c r="I457" s="6">
        <v>749</v>
      </c>
      <c r="J457" s="6"/>
      <c r="K457" s="6">
        <v>4821</v>
      </c>
      <c r="M457" s="4">
        <v>1843</v>
      </c>
      <c r="N457" s="4">
        <f t="shared" si="24"/>
        <v>36108056</v>
      </c>
      <c r="O457" s="4">
        <v>1886</v>
      </c>
      <c r="P457" s="4">
        <f t="shared" si="25"/>
        <v>37844476</v>
      </c>
      <c r="Q457" s="17"/>
      <c r="R457" s="17"/>
    </row>
    <row r="458" spans="1:18" ht="12.75">
      <c r="A458" s="19">
        <v>436</v>
      </c>
      <c r="B458" s="19">
        <v>690</v>
      </c>
      <c r="C458" s="19">
        <v>147</v>
      </c>
      <c r="D458" s="19">
        <v>9</v>
      </c>
      <c r="F458" s="25">
        <v>22223</v>
      </c>
      <c r="G458" s="6">
        <v>23636</v>
      </c>
      <c r="H458" s="6"/>
      <c r="I458" s="6">
        <v>733</v>
      </c>
      <c r="J458" s="6"/>
      <c r="K458" s="6">
        <v>3366</v>
      </c>
      <c r="M458" s="4">
        <v>1843</v>
      </c>
      <c r="N458" s="4">
        <f t="shared" si="24"/>
        <v>40956989</v>
      </c>
      <c r="O458" s="4">
        <v>1886</v>
      </c>
      <c r="P458" s="4">
        <f t="shared" si="25"/>
        <v>44577496</v>
      </c>
      <c r="Q458" s="17"/>
      <c r="R458" s="17"/>
    </row>
    <row r="459" spans="1:18" ht="12.75">
      <c r="A459" s="19">
        <v>437</v>
      </c>
      <c r="B459" s="19">
        <v>690</v>
      </c>
      <c r="C459" s="19">
        <v>148</v>
      </c>
      <c r="D459" s="19">
        <v>9</v>
      </c>
      <c r="F459" s="25">
        <v>29389</v>
      </c>
      <c r="G459" s="6">
        <v>33355</v>
      </c>
      <c r="H459" s="6"/>
      <c r="I459" s="6">
        <v>1752</v>
      </c>
      <c r="J459" s="6"/>
      <c r="K459" s="6">
        <v>3714</v>
      </c>
      <c r="M459" s="4">
        <v>1843</v>
      </c>
      <c r="N459" s="4">
        <f t="shared" si="24"/>
        <v>54163927</v>
      </c>
      <c r="O459" s="4">
        <v>1886</v>
      </c>
      <c r="P459" s="4">
        <f t="shared" si="25"/>
        <v>62907530</v>
      </c>
      <c r="Q459" s="17"/>
      <c r="R459" s="17"/>
    </row>
    <row r="460" spans="1:18" ht="12.75">
      <c r="A460" s="19">
        <v>438</v>
      </c>
      <c r="B460" s="19">
        <v>690</v>
      </c>
      <c r="C460" s="19">
        <v>157</v>
      </c>
      <c r="D460" s="19">
        <v>9</v>
      </c>
      <c r="F460" s="25">
        <v>3582</v>
      </c>
      <c r="G460" s="6">
        <v>5077</v>
      </c>
      <c r="H460" s="6"/>
      <c r="I460" s="6">
        <v>138</v>
      </c>
      <c r="J460" s="6"/>
      <c r="K460" s="6">
        <v>346</v>
      </c>
      <c r="M460" s="4">
        <v>1843</v>
      </c>
      <c r="N460" s="4">
        <f t="shared" si="24"/>
        <v>6601626</v>
      </c>
      <c r="O460" s="4">
        <v>1886</v>
      </c>
      <c r="P460" s="4">
        <f t="shared" si="25"/>
        <v>9575222</v>
      </c>
      <c r="Q460" s="17"/>
      <c r="R460" s="17"/>
    </row>
    <row r="461" spans="1:18" ht="12.75">
      <c r="A461" s="19">
        <v>439</v>
      </c>
      <c r="B461" s="19">
        <v>690</v>
      </c>
      <c r="C461" s="19">
        <v>158</v>
      </c>
      <c r="D461" s="19">
        <v>9</v>
      </c>
      <c r="F461" s="25">
        <v>9388</v>
      </c>
      <c r="G461" s="6">
        <v>10668</v>
      </c>
      <c r="H461" s="6"/>
      <c r="I461" s="6">
        <v>285</v>
      </c>
      <c r="J461" s="6"/>
      <c r="K461" s="6">
        <v>862</v>
      </c>
      <c r="M461" s="4">
        <v>1843</v>
      </c>
      <c r="N461" s="4">
        <f t="shared" si="24"/>
        <v>17302084</v>
      </c>
      <c r="O461" s="4">
        <v>1886</v>
      </c>
      <c r="P461" s="4">
        <f t="shared" si="25"/>
        <v>20119848</v>
      </c>
      <c r="Q461" s="17"/>
      <c r="R461" s="17"/>
    </row>
    <row r="462" spans="1:18" ht="12.75">
      <c r="A462" s="19">
        <v>440</v>
      </c>
      <c r="B462" s="19">
        <v>690</v>
      </c>
      <c r="C462" s="19">
        <v>159</v>
      </c>
      <c r="D462" s="19">
        <v>9</v>
      </c>
      <c r="F462" s="25">
        <v>6638</v>
      </c>
      <c r="G462" s="6">
        <v>9867</v>
      </c>
      <c r="H462" s="6"/>
      <c r="I462" s="6">
        <v>416</v>
      </c>
      <c r="J462" s="6"/>
      <c r="K462" s="6">
        <v>907</v>
      </c>
      <c r="M462" s="4">
        <v>1843</v>
      </c>
      <c r="N462" s="4">
        <f t="shared" si="24"/>
        <v>12233834</v>
      </c>
      <c r="O462" s="4">
        <v>1886</v>
      </c>
      <c r="P462" s="4">
        <f t="shared" si="25"/>
        <v>18609162</v>
      </c>
      <c r="Q462" s="17"/>
      <c r="R462" s="17"/>
    </row>
    <row r="463" spans="1:18" ht="12.75">
      <c r="A463" s="19">
        <v>441</v>
      </c>
      <c r="B463" s="19">
        <v>690</v>
      </c>
      <c r="C463" s="19">
        <v>168</v>
      </c>
      <c r="D463" s="19">
        <v>9</v>
      </c>
      <c r="F463" s="25">
        <v>22058</v>
      </c>
      <c r="G463" s="6">
        <v>28175</v>
      </c>
      <c r="H463" s="6"/>
      <c r="I463" s="6">
        <v>1480</v>
      </c>
      <c r="J463" s="6"/>
      <c r="K463" s="6">
        <v>2786</v>
      </c>
      <c r="M463" s="4">
        <v>1843</v>
      </c>
      <c r="N463" s="4">
        <f t="shared" si="24"/>
        <v>40652894</v>
      </c>
      <c r="O463" s="4">
        <v>1886</v>
      </c>
      <c r="P463" s="4">
        <f t="shared" si="25"/>
        <v>53138050</v>
      </c>
      <c r="Q463" s="17"/>
      <c r="R463" s="17"/>
    </row>
    <row r="464" spans="1:18" ht="12.75">
      <c r="A464" s="19">
        <v>442</v>
      </c>
      <c r="B464" s="19">
        <v>690</v>
      </c>
      <c r="C464" s="19">
        <v>178</v>
      </c>
      <c r="D464" s="19">
        <v>9</v>
      </c>
      <c r="F464" s="25">
        <v>3070</v>
      </c>
      <c r="G464" s="6">
        <v>3516</v>
      </c>
      <c r="H464" s="6"/>
      <c r="I464" s="6">
        <v>155</v>
      </c>
      <c r="J464" s="6"/>
      <c r="K464" s="6">
        <v>425</v>
      </c>
      <c r="M464" s="4">
        <v>1843</v>
      </c>
      <c r="N464" s="4">
        <f t="shared" si="24"/>
        <v>5658010</v>
      </c>
      <c r="O464" s="4">
        <v>1886</v>
      </c>
      <c r="P464" s="4">
        <f t="shared" si="25"/>
        <v>6631176</v>
      </c>
      <c r="Q464" s="17"/>
      <c r="R464" s="17"/>
    </row>
    <row r="465" spans="1:18" ht="12.75">
      <c r="A465" s="19">
        <v>443</v>
      </c>
      <c r="B465" s="19">
        <v>690</v>
      </c>
      <c r="C465" s="19">
        <v>179</v>
      </c>
      <c r="D465" s="19">
        <v>9</v>
      </c>
      <c r="F465" s="25">
        <v>5129</v>
      </c>
      <c r="G465" s="6">
        <v>5384</v>
      </c>
      <c r="H465" s="6"/>
      <c r="I465" s="6">
        <v>502</v>
      </c>
      <c r="J465" s="6"/>
      <c r="K465" s="6">
        <v>933</v>
      </c>
      <c r="M465" s="4">
        <v>1843</v>
      </c>
      <c r="N465" s="4">
        <f aca="true" t="shared" si="26" ref="N465:N528">M465*F465</f>
        <v>9452747</v>
      </c>
      <c r="O465" s="4">
        <v>1886</v>
      </c>
      <c r="P465" s="4">
        <f aca="true" t="shared" si="27" ref="P465:P528">O465*G465</f>
        <v>10154224</v>
      </c>
      <c r="Q465" s="17"/>
      <c r="R465" s="17"/>
    </row>
    <row r="466" spans="1:18" ht="12.75">
      <c r="A466" s="19">
        <v>444</v>
      </c>
      <c r="B466" s="19">
        <v>690</v>
      </c>
      <c r="C466" s="19">
        <v>187</v>
      </c>
      <c r="D466" s="19">
        <v>9</v>
      </c>
      <c r="F466" s="25">
        <v>6021</v>
      </c>
      <c r="G466" s="6">
        <v>7386</v>
      </c>
      <c r="H466" s="6"/>
      <c r="I466" s="6">
        <v>502</v>
      </c>
      <c r="J466" s="6"/>
      <c r="K466" s="6">
        <v>1575</v>
      </c>
      <c r="M466" s="4">
        <v>1843</v>
      </c>
      <c r="N466" s="4">
        <f t="shared" si="26"/>
        <v>11096703</v>
      </c>
      <c r="O466" s="4">
        <v>1886</v>
      </c>
      <c r="P466" s="4">
        <f t="shared" si="27"/>
        <v>13929996</v>
      </c>
      <c r="Q466" s="17"/>
      <c r="R466" s="17"/>
    </row>
    <row r="467" spans="1:18" ht="12.75">
      <c r="A467" s="19">
        <v>445</v>
      </c>
      <c r="B467" s="19">
        <v>690</v>
      </c>
      <c r="C467" s="19">
        <v>188</v>
      </c>
      <c r="D467" s="19">
        <v>9</v>
      </c>
      <c r="F467" s="25">
        <v>2507</v>
      </c>
      <c r="G467" s="6">
        <v>4393</v>
      </c>
      <c r="H467" s="6"/>
      <c r="I467" s="6">
        <v>470</v>
      </c>
      <c r="J467" s="6"/>
      <c r="K467" s="6">
        <v>639</v>
      </c>
      <c r="M467" s="4">
        <v>1843</v>
      </c>
      <c r="N467" s="4">
        <f t="shared" si="26"/>
        <v>4620401</v>
      </c>
      <c r="O467" s="4">
        <v>1886</v>
      </c>
      <c r="P467" s="4">
        <f t="shared" si="27"/>
        <v>8285198</v>
      </c>
      <c r="Q467" s="17"/>
      <c r="R467" s="17"/>
    </row>
    <row r="468" spans="1:18" ht="12.75">
      <c r="A468" s="19">
        <v>446</v>
      </c>
      <c r="B468" s="19">
        <v>690</v>
      </c>
      <c r="C468" s="19">
        <v>177</v>
      </c>
      <c r="D468" s="19">
        <v>9</v>
      </c>
      <c r="F468" s="25">
        <v>20324</v>
      </c>
      <c r="G468" s="6">
        <v>24916</v>
      </c>
      <c r="H468" s="6"/>
      <c r="I468" s="6">
        <v>1400</v>
      </c>
      <c r="J468" s="6"/>
      <c r="K468" s="6">
        <v>2698</v>
      </c>
      <c r="M468" s="4">
        <v>1843</v>
      </c>
      <c r="N468" s="4">
        <f t="shared" si="26"/>
        <v>37457132</v>
      </c>
      <c r="O468" s="4">
        <v>1886</v>
      </c>
      <c r="P468" s="4">
        <f t="shared" si="27"/>
        <v>46991576</v>
      </c>
      <c r="Q468" s="17"/>
      <c r="R468" s="17"/>
    </row>
    <row r="469" spans="1:18" ht="12.75">
      <c r="A469" s="19">
        <v>447</v>
      </c>
      <c r="B469" s="19">
        <v>690</v>
      </c>
      <c r="C469" s="19">
        <v>199</v>
      </c>
      <c r="D469" s="19">
        <v>9</v>
      </c>
      <c r="F469" s="25">
        <v>4191</v>
      </c>
      <c r="G469" s="6">
        <v>6327</v>
      </c>
      <c r="H469" s="6"/>
      <c r="I469" s="6">
        <v>231</v>
      </c>
      <c r="J469" s="6"/>
      <c r="K469" s="6">
        <v>376</v>
      </c>
      <c r="M469" s="4">
        <v>1843</v>
      </c>
      <c r="N469" s="4">
        <f t="shared" si="26"/>
        <v>7724013</v>
      </c>
      <c r="O469" s="4">
        <v>1886</v>
      </c>
      <c r="P469" s="4">
        <f t="shared" si="27"/>
        <v>11932722</v>
      </c>
      <c r="Q469" s="17"/>
      <c r="R469" s="17"/>
    </row>
    <row r="470" spans="1:18" ht="12.75">
      <c r="A470" s="19">
        <v>448</v>
      </c>
      <c r="B470" s="19">
        <v>690</v>
      </c>
      <c r="C470" s="19">
        <v>207</v>
      </c>
      <c r="D470" s="19">
        <v>9</v>
      </c>
      <c r="F470" s="25">
        <v>7034</v>
      </c>
      <c r="G470" s="6">
        <v>16601</v>
      </c>
      <c r="H470" s="6"/>
      <c r="I470" s="6">
        <v>1345</v>
      </c>
      <c r="J470" s="6"/>
      <c r="K470" s="6">
        <v>1724</v>
      </c>
      <c r="M470" s="4">
        <v>1843</v>
      </c>
      <c r="N470" s="4">
        <f t="shared" si="26"/>
        <v>12963662</v>
      </c>
      <c r="O470" s="4">
        <v>1886</v>
      </c>
      <c r="P470" s="4">
        <f t="shared" si="27"/>
        <v>31309486</v>
      </c>
      <c r="Q470" s="17"/>
      <c r="R470" s="17"/>
    </row>
    <row r="471" spans="1:18" ht="12.75">
      <c r="A471" s="19">
        <v>449</v>
      </c>
      <c r="B471" s="19">
        <v>690</v>
      </c>
      <c r="C471" s="19">
        <v>208</v>
      </c>
      <c r="D471" s="19">
        <v>9</v>
      </c>
      <c r="F471" s="25">
        <v>19131</v>
      </c>
      <c r="G471" s="6">
        <v>48944</v>
      </c>
      <c r="H471" s="6"/>
      <c r="I471" s="6">
        <v>2400</v>
      </c>
      <c r="J471" s="6"/>
      <c r="K471" s="6">
        <v>2536</v>
      </c>
      <c r="M471" s="4">
        <v>1843</v>
      </c>
      <c r="N471" s="4">
        <f t="shared" si="26"/>
        <v>35258433</v>
      </c>
      <c r="O471" s="4">
        <v>1886</v>
      </c>
      <c r="P471" s="4">
        <f t="shared" si="27"/>
        <v>92308384</v>
      </c>
      <c r="Q471" s="17"/>
      <c r="R471" s="17"/>
    </row>
    <row r="472" spans="1:18" ht="12.75">
      <c r="A472" s="19">
        <v>450</v>
      </c>
      <c r="B472" s="19">
        <v>690</v>
      </c>
      <c r="C472" s="19">
        <v>209</v>
      </c>
      <c r="D472" s="19">
        <v>9</v>
      </c>
      <c r="F472" s="25">
        <v>1510</v>
      </c>
      <c r="G472" s="6">
        <v>4204</v>
      </c>
      <c r="H472" s="6"/>
      <c r="I472" s="6">
        <v>396</v>
      </c>
      <c r="J472" s="6"/>
      <c r="K472" s="6">
        <v>223</v>
      </c>
      <c r="M472" s="4">
        <v>1843</v>
      </c>
      <c r="N472" s="4">
        <f t="shared" si="26"/>
        <v>2782930</v>
      </c>
      <c r="O472" s="4">
        <v>1886</v>
      </c>
      <c r="P472" s="4">
        <f t="shared" si="27"/>
        <v>7928744</v>
      </c>
      <c r="Q472" s="17"/>
      <c r="R472" s="17"/>
    </row>
    <row r="473" spans="1:18" ht="12.75">
      <c r="A473" s="19">
        <v>451</v>
      </c>
      <c r="B473" s="19">
        <v>690</v>
      </c>
      <c r="C473" s="19">
        <v>219</v>
      </c>
      <c r="D473" s="19">
        <v>9</v>
      </c>
      <c r="F473" s="25">
        <v>24734</v>
      </c>
      <c r="G473" s="6">
        <v>30481</v>
      </c>
      <c r="H473" s="6"/>
      <c r="I473" s="6">
        <v>1449</v>
      </c>
      <c r="J473" s="6"/>
      <c r="K473" s="6">
        <v>4475</v>
      </c>
      <c r="M473" s="4">
        <v>1843</v>
      </c>
      <c r="N473" s="4">
        <f t="shared" si="26"/>
        <v>45584762</v>
      </c>
      <c r="O473" s="4">
        <v>1886</v>
      </c>
      <c r="P473" s="4">
        <f t="shared" si="27"/>
        <v>57487166</v>
      </c>
      <c r="Q473" s="17"/>
      <c r="R473" s="17"/>
    </row>
    <row r="474" spans="1:18" ht="12.75">
      <c r="A474" s="19">
        <v>452</v>
      </c>
      <c r="B474" s="19">
        <v>690</v>
      </c>
      <c r="C474" s="19">
        <v>227</v>
      </c>
      <c r="D474" s="19">
        <v>9</v>
      </c>
      <c r="F474" s="25">
        <v>10568</v>
      </c>
      <c r="G474" s="6">
        <v>13124</v>
      </c>
      <c r="H474" s="6"/>
      <c r="I474" s="6">
        <v>1098</v>
      </c>
      <c r="J474" s="6"/>
      <c r="K474" s="6">
        <v>2062</v>
      </c>
      <c r="M474" s="4">
        <v>1843</v>
      </c>
      <c r="N474" s="4">
        <f t="shared" si="26"/>
        <v>19476824</v>
      </c>
      <c r="O474" s="4">
        <v>1886</v>
      </c>
      <c r="P474" s="4">
        <f t="shared" si="27"/>
        <v>24751864</v>
      </c>
      <c r="Q474" s="17"/>
      <c r="R474" s="17"/>
    </row>
    <row r="475" spans="1:18" ht="12.75">
      <c r="A475" s="19">
        <v>453</v>
      </c>
      <c r="B475" s="19">
        <v>690</v>
      </c>
      <c r="C475" s="19">
        <v>228</v>
      </c>
      <c r="D475" s="19">
        <v>9</v>
      </c>
      <c r="F475" s="25">
        <v>6395</v>
      </c>
      <c r="G475" s="6">
        <v>7501</v>
      </c>
      <c r="H475" s="6"/>
      <c r="I475" s="6">
        <v>342</v>
      </c>
      <c r="J475" s="6"/>
      <c r="K475" s="6">
        <v>759</v>
      </c>
      <c r="M475" s="4">
        <v>1843</v>
      </c>
      <c r="N475" s="4">
        <f t="shared" si="26"/>
        <v>11785985</v>
      </c>
      <c r="O475" s="4">
        <v>1886</v>
      </c>
      <c r="P475" s="4">
        <f t="shared" si="27"/>
        <v>14146886</v>
      </c>
      <c r="Q475" s="17"/>
      <c r="R475" s="17"/>
    </row>
    <row r="476" spans="1:18" ht="12.75">
      <c r="A476" s="19">
        <v>454</v>
      </c>
      <c r="B476" s="19">
        <v>690</v>
      </c>
      <c r="C476" s="19">
        <v>239</v>
      </c>
      <c r="D476" s="19">
        <v>9</v>
      </c>
      <c r="F476" s="25">
        <v>4913</v>
      </c>
      <c r="G476" s="6">
        <v>11237</v>
      </c>
      <c r="H476" s="6"/>
      <c r="I476" s="6">
        <v>644</v>
      </c>
      <c r="J476" s="6"/>
      <c r="K476" s="6">
        <v>662</v>
      </c>
      <c r="M476" s="4">
        <v>1843</v>
      </c>
      <c r="N476" s="4">
        <f t="shared" si="26"/>
        <v>9054659</v>
      </c>
      <c r="O476" s="4">
        <v>1886</v>
      </c>
      <c r="P476" s="4">
        <f t="shared" si="27"/>
        <v>21192982</v>
      </c>
      <c r="Q476" s="17"/>
      <c r="R476" s="17"/>
    </row>
    <row r="477" spans="1:18" ht="12.75">
      <c r="A477" s="19">
        <v>455</v>
      </c>
      <c r="B477" s="19">
        <v>690</v>
      </c>
      <c r="C477" s="19">
        <v>248</v>
      </c>
      <c r="D477" s="19">
        <v>9</v>
      </c>
      <c r="F477" s="25">
        <v>3842</v>
      </c>
      <c r="G477" s="6">
        <v>5944</v>
      </c>
      <c r="H477" s="6"/>
      <c r="I477" s="6">
        <v>428</v>
      </c>
      <c r="J477" s="6"/>
      <c r="K477" s="6">
        <v>1457</v>
      </c>
      <c r="M477" s="4">
        <v>1843</v>
      </c>
      <c r="N477" s="4">
        <f t="shared" si="26"/>
        <v>7080806</v>
      </c>
      <c r="O477" s="4">
        <v>1886</v>
      </c>
      <c r="P477" s="4">
        <f t="shared" si="27"/>
        <v>11210384</v>
      </c>
      <c r="Q477" s="17"/>
      <c r="R477" s="17"/>
    </row>
    <row r="478" spans="1:18" ht="12.75">
      <c r="A478" s="19">
        <v>456</v>
      </c>
      <c r="B478" s="19">
        <v>690</v>
      </c>
      <c r="C478" s="19">
        <v>258</v>
      </c>
      <c r="D478" s="19">
        <v>9</v>
      </c>
      <c r="F478" s="25">
        <v>6058</v>
      </c>
      <c r="G478" s="6">
        <v>8824</v>
      </c>
      <c r="H478" s="6"/>
      <c r="I478" s="6">
        <v>415</v>
      </c>
      <c r="J478" s="6"/>
      <c r="K478" s="6">
        <v>784</v>
      </c>
      <c r="M478" s="4">
        <v>1843</v>
      </c>
      <c r="N478" s="4">
        <f t="shared" si="26"/>
        <v>11164894</v>
      </c>
      <c r="O478" s="4">
        <v>1886</v>
      </c>
      <c r="P478" s="4">
        <f t="shared" si="27"/>
        <v>16642064</v>
      </c>
      <c r="Q478" s="17"/>
      <c r="R478" s="17"/>
    </row>
    <row r="479" spans="1:18" ht="12.75">
      <c r="A479" s="19">
        <v>457</v>
      </c>
      <c r="B479" s="19">
        <v>690</v>
      </c>
      <c r="C479" s="19">
        <v>259</v>
      </c>
      <c r="D479" s="19">
        <v>9</v>
      </c>
      <c r="F479" s="25">
        <v>18140</v>
      </c>
      <c r="G479" s="6">
        <v>36659</v>
      </c>
      <c r="H479" s="6"/>
      <c r="I479" s="6">
        <v>2006</v>
      </c>
      <c r="J479" s="6"/>
      <c r="K479" s="6">
        <v>1971</v>
      </c>
      <c r="M479" s="4">
        <v>1843</v>
      </c>
      <c r="N479" s="4">
        <f t="shared" si="26"/>
        <v>33432020</v>
      </c>
      <c r="O479" s="4">
        <v>1886</v>
      </c>
      <c r="P479" s="4">
        <f t="shared" si="27"/>
        <v>69138874</v>
      </c>
      <c r="Q479" s="17"/>
      <c r="R479" s="17"/>
    </row>
    <row r="480" spans="1:18" ht="12.75">
      <c r="A480" s="4">
        <v>458</v>
      </c>
      <c r="B480" s="4">
        <v>690</v>
      </c>
      <c r="C480" s="4">
        <v>267</v>
      </c>
      <c r="D480" s="4">
        <v>9</v>
      </c>
      <c r="F480" s="25">
        <v>1225</v>
      </c>
      <c r="G480" s="6">
        <v>1623</v>
      </c>
      <c r="H480" s="6"/>
      <c r="I480" s="6">
        <v>121</v>
      </c>
      <c r="J480" s="6"/>
      <c r="K480" s="6">
        <v>177</v>
      </c>
      <c r="M480" s="4">
        <v>1843</v>
      </c>
      <c r="N480" s="4">
        <f t="shared" si="26"/>
        <v>2257675</v>
      </c>
      <c r="O480" s="4">
        <v>1886</v>
      </c>
      <c r="P480" s="4">
        <f t="shared" si="27"/>
        <v>3060978</v>
      </c>
      <c r="Q480" s="17"/>
      <c r="R480" s="17"/>
    </row>
    <row r="481" spans="1:18" ht="12.75">
      <c r="A481" s="19">
        <v>459</v>
      </c>
      <c r="B481" s="19">
        <v>690</v>
      </c>
      <c r="C481" s="19">
        <v>268</v>
      </c>
      <c r="D481" s="19">
        <v>9</v>
      </c>
      <c r="F481" s="25">
        <v>13822</v>
      </c>
      <c r="G481" s="6">
        <v>19141</v>
      </c>
      <c r="H481" s="6"/>
      <c r="I481" s="6">
        <v>1021</v>
      </c>
      <c r="J481" s="6"/>
      <c r="K481" s="6">
        <v>2644</v>
      </c>
      <c r="M481" s="4">
        <v>1843</v>
      </c>
      <c r="N481" s="4">
        <f t="shared" si="26"/>
        <v>25473946</v>
      </c>
      <c r="O481" s="4">
        <v>1886</v>
      </c>
      <c r="P481" s="4">
        <f t="shared" si="27"/>
        <v>36099926</v>
      </c>
      <c r="Q481" s="17"/>
      <c r="R481" s="17"/>
    </row>
    <row r="482" spans="1:18" ht="12.75">
      <c r="A482" s="19">
        <v>460</v>
      </c>
      <c r="B482" s="19">
        <v>690</v>
      </c>
      <c r="C482" s="19">
        <v>269</v>
      </c>
      <c r="D482" s="19">
        <v>9</v>
      </c>
      <c r="F482" s="25">
        <v>15834</v>
      </c>
      <c r="G482" s="6">
        <v>17251</v>
      </c>
      <c r="H482" s="6"/>
      <c r="I482" s="6">
        <v>1337</v>
      </c>
      <c r="J482" s="6"/>
      <c r="K482" s="6">
        <v>1963</v>
      </c>
      <c r="M482" s="4">
        <v>1843</v>
      </c>
      <c r="N482" s="4">
        <f t="shared" si="26"/>
        <v>29182062</v>
      </c>
      <c r="O482" s="4">
        <v>1886</v>
      </c>
      <c r="P482" s="4">
        <f t="shared" si="27"/>
        <v>32535386</v>
      </c>
      <c r="Q482" s="17"/>
      <c r="R482" s="17"/>
    </row>
    <row r="483" spans="1:18" ht="12.75">
      <c r="A483" s="19">
        <v>461</v>
      </c>
      <c r="B483" s="19">
        <v>690</v>
      </c>
      <c r="C483" s="19">
        <v>278</v>
      </c>
      <c r="D483" s="19">
        <v>9</v>
      </c>
      <c r="F483" s="25">
        <v>9435</v>
      </c>
      <c r="G483" s="6">
        <v>22976</v>
      </c>
      <c r="H483" s="6"/>
      <c r="I483" s="6">
        <v>985</v>
      </c>
      <c r="J483" s="6"/>
      <c r="K483" s="6">
        <v>538</v>
      </c>
      <c r="M483" s="4">
        <v>1843</v>
      </c>
      <c r="N483" s="4">
        <f t="shared" si="26"/>
        <v>17388705</v>
      </c>
      <c r="O483" s="4">
        <v>1886</v>
      </c>
      <c r="P483" s="4">
        <f t="shared" si="27"/>
        <v>43332736</v>
      </c>
      <c r="Q483" s="17"/>
      <c r="R483" s="17"/>
    </row>
    <row r="484" spans="1:18" ht="12.75">
      <c r="A484" s="19">
        <v>462</v>
      </c>
      <c r="B484" s="19">
        <v>690</v>
      </c>
      <c r="C484" s="19">
        <v>287</v>
      </c>
      <c r="D484" s="19">
        <v>9</v>
      </c>
      <c r="F484" s="25">
        <v>3950</v>
      </c>
      <c r="G484" s="6">
        <v>5991</v>
      </c>
      <c r="H484" s="6"/>
      <c r="I484" s="6">
        <v>338</v>
      </c>
      <c r="J484" s="6"/>
      <c r="K484" s="6">
        <v>243</v>
      </c>
      <c r="M484" s="4">
        <v>1843</v>
      </c>
      <c r="N484" s="4">
        <f t="shared" si="26"/>
        <v>7279850</v>
      </c>
      <c r="O484" s="4">
        <v>1886</v>
      </c>
      <c r="P484" s="4">
        <f t="shared" si="27"/>
        <v>11299026</v>
      </c>
      <c r="Q484" s="17"/>
      <c r="R484" s="17"/>
    </row>
    <row r="485" spans="1:18" ht="12.75">
      <c r="A485" s="19">
        <v>463</v>
      </c>
      <c r="B485" s="19">
        <v>690</v>
      </c>
      <c r="C485" s="19">
        <v>289</v>
      </c>
      <c r="D485" s="19">
        <v>9</v>
      </c>
      <c r="F485" s="25">
        <v>4369</v>
      </c>
      <c r="G485" s="6">
        <v>5391</v>
      </c>
      <c r="H485" s="6"/>
      <c r="I485" s="6">
        <v>187</v>
      </c>
      <c r="J485" s="6"/>
      <c r="K485" s="6">
        <v>884</v>
      </c>
      <c r="M485" s="4">
        <v>1843</v>
      </c>
      <c r="N485" s="4">
        <f t="shared" si="26"/>
        <v>8052067</v>
      </c>
      <c r="O485" s="4">
        <v>1886</v>
      </c>
      <c r="P485" s="4">
        <f t="shared" si="27"/>
        <v>10167426</v>
      </c>
      <c r="Q485" s="17"/>
      <c r="R485" s="17"/>
    </row>
    <row r="486" spans="1:18" ht="12.75">
      <c r="A486" s="19">
        <v>464</v>
      </c>
      <c r="B486" s="19">
        <v>690</v>
      </c>
      <c r="C486" s="19">
        <v>279</v>
      </c>
      <c r="D486" s="19">
        <v>9</v>
      </c>
      <c r="F486" s="25">
        <v>26367</v>
      </c>
      <c r="G486" s="6">
        <v>35363</v>
      </c>
      <c r="H486" s="6"/>
      <c r="I486" s="6">
        <v>2006</v>
      </c>
      <c r="J486" s="6"/>
      <c r="K486" s="6">
        <v>3300</v>
      </c>
      <c r="M486" s="4">
        <v>1843</v>
      </c>
      <c r="N486" s="4">
        <f t="shared" si="26"/>
        <v>48594381</v>
      </c>
      <c r="O486" s="4">
        <v>1886</v>
      </c>
      <c r="P486" s="4">
        <f t="shared" si="27"/>
        <v>66694618</v>
      </c>
      <c r="Q486" s="17"/>
      <c r="R486" s="17"/>
    </row>
    <row r="487" spans="1:18" ht="12.75">
      <c r="A487" s="19">
        <v>465</v>
      </c>
      <c r="B487" s="19">
        <v>690</v>
      </c>
      <c r="C487" s="19">
        <v>299</v>
      </c>
      <c r="D487" s="19">
        <v>9</v>
      </c>
      <c r="F487" s="25">
        <v>4658</v>
      </c>
      <c r="G487" s="6">
        <v>9644</v>
      </c>
      <c r="H487" s="6"/>
      <c r="I487" s="6">
        <v>145</v>
      </c>
      <c r="J487" s="6"/>
      <c r="K487" s="6">
        <v>119</v>
      </c>
      <c r="M487" s="4">
        <v>1843</v>
      </c>
      <c r="N487" s="4">
        <f t="shared" si="26"/>
        <v>8584694</v>
      </c>
      <c r="O487" s="4">
        <v>1886</v>
      </c>
      <c r="P487" s="4">
        <f t="shared" si="27"/>
        <v>18188584</v>
      </c>
      <c r="Q487" s="17"/>
      <c r="R487" s="17"/>
    </row>
    <row r="488" spans="1:18" ht="12.75">
      <c r="A488" s="19">
        <v>466</v>
      </c>
      <c r="B488" s="19">
        <v>690</v>
      </c>
      <c r="C488" s="19">
        <v>319</v>
      </c>
      <c r="D488" s="19">
        <v>9</v>
      </c>
      <c r="F488" s="25">
        <v>5842</v>
      </c>
      <c r="G488" s="6">
        <v>26571</v>
      </c>
      <c r="H488" s="6"/>
      <c r="I488" s="6">
        <v>714</v>
      </c>
      <c r="J488" s="6"/>
      <c r="K488" s="6">
        <v>201</v>
      </c>
      <c r="M488" s="4">
        <v>1843</v>
      </c>
      <c r="N488" s="4">
        <f t="shared" si="26"/>
        <v>10766806</v>
      </c>
      <c r="O488" s="4">
        <v>1886</v>
      </c>
      <c r="P488" s="4">
        <f t="shared" si="27"/>
        <v>50112906</v>
      </c>
      <c r="Q488" s="17"/>
      <c r="R488" s="17"/>
    </row>
    <row r="489" spans="1:18" ht="12.75">
      <c r="A489" s="19">
        <v>467</v>
      </c>
      <c r="B489" s="19">
        <v>690</v>
      </c>
      <c r="C489" s="19">
        <v>307</v>
      </c>
      <c r="D489" s="19">
        <v>9</v>
      </c>
      <c r="F489" s="25">
        <v>2792</v>
      </c>
      <c r="G489" s="6">
        <v>7845</v>
      </c>
      <c r="H489" s="6"/>
      <c r="I489" s="6">
        <v>214</v>
      </c>
      <c r="J489" s="6"/>
      <c r="K489" s="6">
        <v>202</v>
      </c>
      <c r="M489" s="4">
        <v>1843</v>
      </c>
      <c r="N489" s="4">
        <f t="shared" si="26"/>
        <v>5145656</v>
      </c>
      <c r="O489" s="4">
        <v>1886</v>
      </c>
      <c r="P489" s="4">
        <f t="shared" si="27"/>
        <v>14795670</v>
      </c>
      <c r="Q489" s="17"/>
      <c r="R489" s="17"/>
    </row>
    <row r="490" spans="1:18" ht="12.75">
      <c r="A490" s="19">
        <v>468</v>
      </c>
      <c r="B490" s="19">
        <v>690</v>
      </c>
      <c r="C490" s="19">
        <v>328</v>
      </c>
      <c r="D490" s="19">
        <v>9</v>
      </c>
      <c r="F490" s="25">
        <v>47496</v>
      </c>
      <c r="G490" s="6">
        <v>51668</v>
      </c>
      <c r="H490" s="6"/>
      <c r="I490" s="6">
        <v>2785</v>
      </c>
      <c r="J490" s="6"/>
      <c r="K490" s="6">
        <v>12444</v>
      </c>
      <c r="M490" s="4">
        <v>1843</v>
      </c>
      <c r="N490" s="4">
        <f t="shared" si="26"/>
        <v>87535128</v>
      </c>
      <c r="O490" s="4">
        <v>1886</v>
      </c>
      <c r="P490" s="4">
        <f t="shared" si="27"/>
        <v>97445848</v>
      </c>
      <c r="Q490" s="17"/>
      <c r="R490" s="17"/>
    </row>
    <row r="491" spans="1:18" ht="12.75">
      <c r="A491" s="19">
        <v>469</v>
      </c>
      <c r="B491" s="19">
        <v>690</v>
      </c>
      <c r="C491" s="19">
        <v>329</v>
      </c>
      <c r="D491" s="19">
        <v>9</v>
      </c>
      <c r="F491" s="25">
        <v>12183</v>
      </c>
      <c r="G491" s="6">
        <v>21099</v>
      </c>
      <c r="H491" s="6"/>
      <c r="I491" s="6">
        <v>1097</v>
      </c>
      <c r="J491" s="6"/>
      <c r="K491" s="6">
        <v>1744</v>
      </c>
      <c r="M491" s="4">
        <v>1843</v>
      </c>
      <c r="N491" s="4">
        <f t="shared" si="26"/>
        <v>22453269</v>
      </c>
      <c r="O491" s="4">
        <v>1886</v>
      </c>
      <c r="P491" s="4">
        <f t="shared" si="27"/>
        <v>39792714</v>
      </c>
      <c r="Q491" s="17"/>
      <c r="R491" s="17"/>
    </row>
    <row r="492" spans="1:18" ht="12.75">
      <c r="A492" s="19">
        <v>470</v>
      </c>
      <c r="B492" s="19">
        <v>690</v>
      </c>
      <c r="C492" s="19">
        <v>337</v>
      </c>
      <c r="D492" s="19">
        <v>9</v>
      </c>
      <c r="F492" s="25">
        <v>24883</v>
      </c>
      <c r="G492" s="6">
        <v>34958</v>
      </c>
      <c r="H492" s="6"/>
      <c r="I492" s="6">
        <v>1735</v>
      </c>
      <c r="J492" s="6"/>
      <c r="K492" s="6">
        <v>2163</v>
      </c>
      <c r="M492" s="4">
        <v>1843</v>
      </c>
      <c r="N492" s="4">
        <f t="shared" si="26"/>
        <v>45859369</v>
      </c>
      <c r="O492" s="4">
        <v>1886</v>
      </c>
      <c r="P492" s="4">
        <f t="shared" si="27"/>
        <v>65930788</v>
      </c>
      <c r="Q492" s="17"/>
      <c r="R492" s="17"/>
    </row>
    <row r="493" spans="1:18" ht="12.75">
      <c r="A493" s="19">
        <v>471</v>
      </c>
      <c r="B493" s="19">
        <v>690</v>
      </c>
      <c r="C493" s="19">
        <v>339</v>
      </c>
      <c r="D493" s="19">
        <v>9</v>
      </c>
      <c r="F493" s="25">
        <v>15141</v>
      </c>
      <c r="G493" s="6">
        <v>27331</v>
      </c>
      <c r="H493" s="6"/>
      <c r="I493" s="6">
        <v>1973</v>
      </c>
      <c r="J493" s="6"/>
      <c r="K493" s="6">
        <v>3829</v>
      </c>
      <c r="M493" s="4">
        <v>1843</v>
      </c>
      <c r="N493" s="4">
        <f t="shared" si="26"/>
        <v>27904863</v>
      </c>
      <c r="O493" s="4">
        <v>1886</v>
      </c>
      <c r="P493" s="4">
        <f t="shared" si="27"/>
        <v>51546266</v>
      </c>
      <c r="Q493" s="17"/>
      <c r="R493" s="17"/>
    </row>
    <row r="494" spans="1:18" ht="12.75">
      <c r="A494" s="19">
        <v>472</v>
      </c>
      <c r="B494" s="19">
        <v>690</v>
      </c>
      <c r="C494" s="19">
        <v>338</v>
      </c>
      <c r="D494" s="19">
        <v>9</v>
      </c>
      <c r="F494" s="25">
        <v>4507</v>
      </c>
      <c r="G494" s="6">
        <v>6156</v>
      </c>
      <c r="H494" s="6"/>
      <c r="I494" s="6">
        <v>895</v>
      </c>
      <c r="J494" s="6"/>
      <c r="K494" s="6">
        <v>1276</v>
      </c>
      <c r="M494" s="4">
        <v>1843</v>
      </c>
      <c r="N494" s="4">
        <f t="shared" si="26"/>
        <v>8306401</v>
      </c>
      <c r="O494" s="4">
        <v>1886</v>
      </c>
      <c r="P494" s="4">
        <f t="shared" si="27"/>
        <v>11610216</v>
      </c>
      <c r="Q494" s="17"/>
      <c r="R494" s="17"/>
    </row>
    <row r="495" spans="1:18" ht="12.75">
      <c r="A495" s="19">
        <v>473</v>
      </c>
      <c r="B495" s="19">
        <v>690</v>
      </c>
      <c r="C495" s="19">
        <v>347</v>
      </c>
      <c r="D495" s="19">
        <v>9</v>
      </c>
      <c r="F495" s="25">
        <v>15815</v>
      </c>
      <c r="G495" s="6">
        <v>16567</v>
      </c>
      <c r="H495" s="6"/>
      <c r="I495" s="6">
        <v>1686</v>
      </c>
      <c r="J495" s="6"/>
      <c r="K495" s="6">
        <v>4312</v>
      </c>
      <c r="M495" s="4">
        <v>1843</v>
      </c>
      <c r="N495" s="4">
        <f t="shared" si="26"/>
        <v>29147045</v>
      </c>
      <c r="O495" s="4">
        <v>1886</v>
      </c>
      <c r="P495" s="4">
        <f t="shared" si="27"/>
        <v>31245362</v>
      </c>
      <c r="Q495" s="17"/>
      <c r="R495" s="17"/>
    </row>
    <row r="496" spans="1:18" ht="12.75">
      <c r="A496" s="19">
        <v>474</v>
      </c>
      <c r="B496" s="19">
        <v>690</v>
      </c>
      <c r="C496" s="19">
        <v>349</v>
      </c>
      <c r="D496" s="19">
        <v>9</v>
      </c>
      <c r="F496" s="25">
        <v>3250</v>
      </c>
      <c r="G496" s="6">
        <v>4278</v>
      </c>
      <c r="H496" s="6"/>
      <c r="I496" s="6">
        <v>249</v>
      </c>
      <c r="J496" s="6"/>
      <c r="K496" s="6">
        <v>262</v>
      </c>
      <c r="M496" s="4">
        <v>1843</v>
      </c>
      <c r="N496" s="4">
        <f t="shared" si="26"/>
        <v>5989750</v>
      </c>
      <c r="O496" s="4">
        <v>1886</v>
      </c>
      <c r="P496" s="4">
        <f t="shared" si="27"/>
        <v>8068308</v>
      </c>
      <c r="Q496" s="17"/>
      <c r="R496" s="17"/>
    </row>
    <row r="497" spans="1:18" ht="12.75">
      <c r="A497" s="19">
        <v>475</v>
      </c>
      <c r="B497" s="19">
        <v>690</v>
      </c>
      <c r="C497" s="19">
        <v>358</v>
      </c>
      <c r="D497" s="19">
        <v>9</v>
      </c>
      <c r="F497" s="25">
        <v>3174</v>
      </c>
      <c r="G497" s="6">
        <v>5036</v>
      </c>
      <c r="H497" s="6"/>
      <c r="I497" s="6">
        <v>166</v>
      </c>
      <c r="J497" s="6"/>
      <c r="K497" s="6">
        <v>881</v>
      </c>
      <c r="M497" s="4">
        <v>1843</v>
      </c>
      <c r="N497" s="4">
        <f t="shared" si="26"/>
        <v>5849682</v>
      </c>
      <c r="O497" s="4">
        <v>1886</v>
      </c>
      <c r="P497" s="4">
        <f t="shared" si="27"/>
        <v>9497896</v>
      </c>
      <c r="Q497" s="17"/>
      <c r="R497" s="17"/>
    </row>
    <row r="498" spans="1:18" ht="12.75">
      <c r="A498" s="19">
        <v>476</v>
      </c>
      <c r="B498" s="19">
        <v>690</v>
      </c>
      <c r="C498" s="19">
        <v>348</v>
      </c>
      <c r="D498" s="19">
        <v>9</v>
      </c>
      <c r="F498" s="25">
        <v>31440</v>
      </c>
      <c r="G498" s="6">
        <v>39495</v>
      </c>
      <c r="H498" s="6"/>
      <c r="I498" s="6">
        <v>3360</v>
      </c>
      <c r="J498" s="6"/>
      <c r="K498" s="6">
        <v>7187</v>
      </c>
      <c r="M498" s="4">
        <v>1843</v>
      </c>
      <c r="N498" s="4">
        <f t="shared" si="26"/>
        <v>57943920</v>
      </c>
      <c r="O498" s="4">
        <v>1886</v>
      </c>
      <c r="P498" s="4">
        <f t="shared" si="27"/>
        <v>74487570</v>
      </c>
      <c r="Q498" s="17"/>
      <c r="R498" s="17"/>
    </row>
    <row r="499" spans="1:18" ht="12.75">
      <c r="A499" s="19">
        <v>477</v>
      </c>
      <c r="B499" s="19">
        <v>690</v>
      </c>
      <c r="C499" s="19">
        <v>377</v>
      </c>
      <c r="D499" s="19">
        <v>9</v>
      </c>
      <c r="F499" s="25">
        <v>18037</v>
      </c>
      <c r="G499" s="6">
        <v>18288</v>
      </c>
      <c r="H499" s="6"/>
      <c r="I499" s="6">
        <v>2541</v>
      </c>
      <c r="J499" s="6"/>
      <c r="K499" s="6">
        <v>6836</v>
      </c>
      <c r="M499" s="4">
        <v>1843</v>
      </c>
      <c r="N499" s="4">
        <f t="shared" si="26"/>
        <v>33242191</v>
      </c>
      <c r="O499" s="4">
        <v>1886</v>
      </c>
      <c r="P499" s="4">
        <f t="shared" si="27"/>
        <v>34491168</v>
      </c>
      <c r="Q499" s="17"/>
      <c r="R499" s="17"/>
    </row>
    <row r="500" spans="1:18" ht="12.75">
      <c r="A500" s="19">
        <v>478</v>
      </c>
      <c r="B500" s="19">
        <v>690</v>
      </c>
      <c r="C500" s="19">
        <v>379</v>
      </c>
      <c r="D500" s="19">
        <v>9</v>
      </c>
      <c r="F500" s="25">
        <v>51236</v>
      </c>
      <c r="G500" s="6">
        <v>63644</v>
      </c>
      <c r="H500" s="6"/>
      <c r="I500" s="6">
        <v>3842</v>
      </c>
      <c r="J500" s="6"/>
      <c r="K500" s="6">
        <v>12321</v>
      </c>
      <c r="M500" s="4">
        <v>1843</v>
      </c>
      <c r="N500" s="4">
        <f t="shared" si="26"/>
        <v>94427948</v>
      </c>
      <c r="O500" s="4">
        <v>1886</v>
      </c>
      <c r="P500" s="4">
        <f t="shared" si="27"/>
        <v>120032584</v>
      </c>
      <c r="Q500" s="17"/>
      <c r="R500" s="17"/>
    </row>
    <row r="501" spans="1:18" ht="12.75">
      <c r="A501" s="19">
        <v>479</v>
      </c>
      <c r="B501" s="19">
        <v>690</v>
      </c>
      <c r="C501" s="19">
        <v>387</v>
      </c>
      <c r="D501" s="19">
        <v>9</v>
      </c>
      <c r="F501" s="25">
        <v>21274</v>
      </c>
      <c r="G501" s="6">
        <v>45379</v>
      </c>
      <c r="H501" s="6"/>
      <c r="I501" s="6">
        <v>2077</v>
      </c>
      <c r="J501" s="6"/>
      <c r="K501" s="6">
        <v>1638</v>
      </c>
      <c r="M501" s="4">
        <v>1843</v>
      </c>
      <c r="N501" s="4">
        <f t="shared" si="26"/>
        <v>39207982</v>
      </c>
      <c r="O501" s="4">
        <v>1886</v>
      </c>
      <c r="P501" s="4">
        <f t="shared" si="27"/>
        <v>85584794</v>
      </c>
      <c r="Q501" s="17"/>
      <c r="R501" s="17"/>
    </row>
    <row r="502" spans="1:18" ht="12.75">
      <c r="A502" s="19">
        <v>480</v>
      </c>
      <c r="B502" s="19">
        <v>690</v>
      </c>
      <c r="C502" s="19">
        <v>388</v>
      </c>
      <c r="D502" s="19">
        <v>9</v>
      </c>
      <c r="F502" s="25">
        <v>3736</v>
      </c>
      <c r="G502" s="6">
        <v>4477</v>
      </c>
      <c r="H502" s="6"/>
      <c r="I502" s="6">
        <v>87</v>
      </c>
      <c r="J502" s="6"/>
      <c r="K502" s="6">
        <v>216</v>
      </c>
      <c r="M502" s="4">
        <v>1843</v>
      </c>
      <c r="N502" s="4">
        <f t="shared" si="26"/>
        <v>6885448</v>
      </c>
      <c r="O502" s="4">
        <v>1886</v>
      </c>
      <c r="P502" s="4">
        <f t="shared" si="27"/>
        <v>8443622</v>
      </c>
      <c r="Q502" s="17"/>
      <c r="R502" s="17"/>
    </row>
    <row r="503" spans="1:18" ht="12.75">
      <c r="A503" s="19">
        <v>481</v>
      </c>
      <c r="B503" s="19">
        <v>690</v>
      </c>
      <c r="C503" s="19">
        <v>389</v>
      </c>
      <c r="D503" s="19">
        <v>9</v>
      </c>
      <c r="F503" s="25">
        <v>3545</v>
      </c>
      <c r="G503" s="6">
        <v>13733</v>
      </c>
      <c r="H503" s="6"/>
      <c r="I503" s="6">
        <v>334</v>
      </c>
      <c r="J503" s="6"/>
      <c r="K503" s="6">
        <v>157</v>
      </c>
      <c r="M503" s="4">
        <v>1843</v>
      </c>
      <c r="N503" s="4">
        <f t="shared" si="26"/>
        <v>6533435</v>
      </c>
      <c r="O503" s="4">
        <v>1886</v>
      </c>
      <c r="P503" s="4">
        <f t="shared" si="27"/>
        <v>25900438</v>
      </c>
      <c r="Q503" s="17"/>
      <c r="R503" s="17"/>
    </row>
    <row r="504" spans="1:18" ht="12.75">
      <c r="A504" s="19">
        <v>482</v>
      </c>
      <c r="B504" s="19">
        <v>690</v>
      </c>
      <c r="C504" s="19">
        <v>397</v>
      </c>
      <c r="D504" s="19">
        <v>9</v>
      </c>
      <c r="F504" s="25">
        <v>1889</v>
      </c>
      <c r="G504" s="6">
        <v>5963</v>
      </c>
      <c r="H504" s="6"/>
      <c r="I504" s="6">
        <v>184</v>
      </c>
      <c r="J504" s="6"/>
      <c r="K504" s="6">
        <v>179</v>
      </c>
      <c r="M504" s="4">
        <v>1843</v>
      </c>
      <c r="N504" s="4">
        <f t="shared" si="26"/>
        <v>3481427</v>
      </c>
      <c r="O504" s="4">
        <v>1886</v>
      </c>
      <c r="P504" s="4">
        <f t="shared" si="27"/>
        <v>11246218</v>
      </c>
      <c r="Q504" s="17"/>
      <c r="R504" s="17"/>
    </row>
    <row r="505" spans="1:18" ht="12.75">
      <c r="A505" s="4">
        <v>483</v>
      </c>
      <c r="B505" s="4">
        <v>690</v>
      </c>
      <c r="C505" s="4">
        <v>399</v>
      </c>
      <c r="D505" s="4">
        <v>9</v>
      </c>
      <c r="F505" s="25">
        <v>926</v>
      </c>
      <c r="G505" s="6">
        <v>1646</v>
      </c>
      <c r="H505" s="6"/>
      <c r="I505" s="6">
        <v>89</v>
      </c>
      <c r="J505" s="6"/>
      <c r="K505" s="6">
        <v>122</v>
      </c>
      <c r="M505" s="4">
        <v>1843</v>
      </c>
      <c r="N505" s="4">
        <f t="shared" si="26"/>
        <v>1706618</v>
      </c>
      <c r="O505" s="4">
        <v>1886</v>
      </c>
      <c r="P505" s="4">
        <f t="shared" si="27"/>
        <v>3104356</v>
      </c>
      <c r="Q505" s="17"/>
      <c r="R505" s="17"/>
    </row>
    <row r="506" spans="1:18" ht="12.75">
      <c r="A506" s="4">
        <v>484</v>
      </c>
      <c r="B506" s="4">
        <v>690</v>
      </c>
      <c r="C506" s="4">
        <v>398</v>
      </c>
      <c r="D506" s="4">
        <v>9</v>
      </c>
      <c r="F506" s="25">
        <v>3570</v>
      </c>
      <c r="G506" s="6">
        <v>5702</v>
      </c>
      <c r="H506" s="6"/>
      <c r="I506" s="6">
        <v>275</v>
      </c>
      <c r="J506" s="6"/>
      <c r="K506" s="6">
        <v>298</v>
      </c>
      <c r="M506" s="4">
        <v>1843</v>
      </c>
      <c r="N506" s="4">
        <f t="shared" si="26"/>
        <v>6579510</v>
      </c>
      <c r="O506" s="4">
        <v>1886</v>
      </c>
      <c r="P506" s="4">
        <f t="shared" si="27"/>
        <v>10753972</v>
      </c>
      <c r="Q506" s="17"/>
      <c r="R506" s="17"/>
    </row>
    <row r="507" spans="1:18" ht="12.75">
      <c r="A507" s="4">
        <v>485</v>
      </c>
      <c r="B507" s="4">
        <v>690</v>
      </c>
      <c r="C507" s="4">
        <v>67</v>
      </c>
      <c r="D507" s="4">
        <v>9</v>
      </c>
      <c r="F507" s="25">
        <v>10300</v>
      </c>
      <c r="G507" s="6">
        <v>10642</v>
      </c>
      <c r="H507" s="6"/>
      <c r="I507" s="6">
        <v>619</v>
      </c>
      <c r="J507" s="6"/>
      <c r="K507" s="6">
        <v>1905</v>
      </c>
      <c r="M507" s="4">
        <v>1843</v>
      </c>
      <c r="N507" s="4">
        <f t="shared" si="26"/>
        <v>18982900</v>
      </c>
      <c r="O507" s="4">
        <v>1886</v>
      </c>
      <c r="P507" s="4">
        <f t="shared" si="27"/>
        <v>20070812</v>
      </c>
      <c r="Q507" s="17"/>
      <c r="R507" s="17"/>
    </row>
    <row r="508" spans="1:18" ht="12.75">
      <c r="A508" s="19">
        <v>486</v>
      </c>
      <c r="B508" s="19">
        <v>690</v>
      </c>
      <c r="C508" s="19">
        <v>407</v>
      </c>
      <c r="D508" s="19">
        <v>9</v>
      </c>
      <c r="F508" s="25">
        <v>765</v>
      </c>
      <c r="G508" s="6">
        <v>782</v>
      </c>
      <c r="H508" s="6"/>
      <c r="I508" s="6">
        <v>42</v>
      </c>
      <c r="J508" s="6"/>
      <c r="K508" s="6">
        <v>85</v>
      </c>
      <c r="M508" s="4">
        <v>1843</v>
      </c>
      <c r="N508" s="4">
        <f t="shared" si="26"/>
        <v>1409895</v>
      </c>
      <c r="O508" s="4">
        <v>1886</v>
      </c>
      <c r="P508" s="4">
        <f t="shared" si="27"/>
        <v>1474852</v>
      </c>
      <c r="Q508" s="17"/>
      <c r="R508" s="17"/>
    </row>
    <row r="509" spans="1:18" ht="12.75">
      <c r="A509" s="19">
        <v>487</v>
      </c>
      <c r="B509" s="19">
        <v>690</v>
      </c>
      <c r="C509" s="19">
        <v>408</v>
      </c>
      <c r="D509" s="19">
        <v>9</v>
      </c>
      <c r="F509" s="25">
        <v>2458</v>
      </c>
      <c r="G509" s="6">
        <v>2877</v>
      </c>
      <c r="H509" s="6"/>
      <c r="I509" s="6">
        <v>286</v>
      </c>
      <c r="J509" s="6"/>
      <c r="K509" s="6">
        <v>458</v>
      </c>
      <c r="M509" s="4">
        <v>1843</v>
      </c>
      <c r="N509" s="4">
        <f t="shared" si="26"/>
        <v>4530094</v>
      </c>
      <c r="O509" s="4">
        <v>1886</v>
      </c>
      <c r="P509" s="4">
        <f t="shared" si="27"/>
        <v>5426022</v>
      </c>
      <c r="Q509" s="17"/>
      <c r="R509" s="17"/>
    </row>
    <row r="510" spans="1:18" ht="12.75">
      <c r="A510" s="19">
        <v>488</v>
      </c>
      <c r="B510" s="19">
        <v>690</v>
      </c>
      <c r="C510" s="19">
        <v>447</v>
      </c>
      <c r="D510" s="19">
        <v>9</v>
      </c>
      <c r="F510" s="25">
        <v>4615</v>
      </c>
      <c r="G510" s="6">
        <v>4884</v>
      </c>
      <c r="H510" s="6"/>
      <c r="I510" s="6">
        <v>572</v>
      </c>
      <c r="J510" s="6"/>
      <c r="K510" s="6">
        <v>1296</v>
      </c>
      <c r="M510" s="4">
        <v>1843</v>
      </c>
      <c r="N510" s="4">
        <f t="shared" si="26"/>
        <v>8505445</v>
      </c>
      <c r="O510" s="4">
        <v>1886</v>
      </c>
      <c r="P510" s="4">
        <f t="shared" si="27"/>
        <v>9211224</v>
      </c>
      <c r="Q510" s="17"/>
      <c r="R510" s="17"/>
    </row>
    <row r="511" spans="1:18" ht="12.75">
      <c r="A511" s="4">
        <v>489</v>
      </c>
      <c r="B511" s="4">
        <v>690</v>
      </c>
      <c r="C511" s="4">
        <v>507</v>
      </c>
      <c r="D511" s="4">
        <v>9</v>
      </c>
      <c r="F511" s="25">
        <v>21055</v>
      </c>
      <c r="G511" s="6">
        <v>29191</v>
      </c>
      <c r="H511" s="6"/>
      <c r="I511" s="6">
        <v>1907</v>
      </c>
      <c r="J511" s="6"/>
      <c r="K511" s="6">
        <v>2287</v>
      </c>
      <c r="M511" s="4">
        <v>1843</v>
      </c>
      <c r="N511" s="4">
        <f t="shared" si="26"/>
        <v>38804365</v>
      </c>
      <c r="O511" s="4">
        <v>1886</v>
      </c>
      <c r="P511" s="4">
        <f t="shared" si="27"/>
        <v>55054226</v>
      </c>
      <c r="Q511" s="17"/>
      <c r="R511" s="17"/>
    </row>
    <row r="512" spans="1:18" ht="12.75">
      <c r="A512" s="4">
        <v>490</v>
      </c>
      <c r="B512" s="4">
        <v>690</v>
      </c>
      <c r="C512" s="4">
        <v>607</v>
      </c>
      <c r="D512" s="4">
        <v>9</v>
      </c>
      <c r="F512" s="25">
        <v>16923</v>
      </c>
      <c r="G512" s="6">
        <v>23449</v>
      </c>
      <c r="H512" s="6"/>
      <c r="I512" s="6">
        <v>1575</v>
      </c>
      <c r="J512" s="6"/>
      <c r="K512" s="6">
        <v>1302</v>
      </c>
      <c r="M512" s="4">
        <v>1843</v>
      </c>
      <c r="N512" s="4">
        <f t="shared" si="26"/>
        <v>31189089</v>
      </c>
      <c r="O512" s="4">
        <v>1886</v>
      </c>
      <c r="P512" s="4">
        <f t="shared" si="27"/>
        <v>44224814</v>
      </c>
      <c r="Q512" s="17"/>
      <c r="R512" s="17"/>
    </row>
    <row r="513" spans="1:18" ht="12.75">
      <c r="A513" s="4">
        <v>491</v>
      </c>
      <c r="B513" s="4">
        <v>690</v>
      </c>
      <c r="C513" s="4">
        <v>727</v>
      </c>
      <c r="D513" s="4">
        <v>9</v>
      </c>
      <c r="F513" s="25">
        <v>11428</v>
      </c>
      <c r="G513" s="6">
        <v>13977</v>
      </c>
      <c r="H513" s="6"/>
      <c r="I513" s="6">
        <v>1037</v>
      </c>
      <c r="J513" s="6"/>
      <c r="K513" s="6">
        <v>1000</v>
      </c>
      <c r="M513" s="4">
        <v>1843</v>
      </c>
      <c r="N513" s="4">
        <f t="shared" si="26"/>
        <v>21061804</v>
      </c>
      <c r="O513" s="4">
        <v>1886</v>
      </c>
      <c r="P513" s="4">
        <f t="shared" si="27"/>
        <v>26360622</v>
      </c>
      <c r="Q513" s="17"/>
      <c r="R513" s="17"/>
    </row>
    <row r="514" spans="1:18" ht="12.75">
      <c r="A514" s="4">
        <v>492</v>
      </c>
      <c r="B514" s="4">
        <v>690</v>
      </c>
      <c r="C514" s="4">
        <v>907</v>
      </c>
      <c r="D514" s="4">
        <v>9</v>
      </c>
      <c r="F514" s="25">
        <v>4627</v>
      </c>
      <c r="G514" s="6">
        <v>5831</v>
      </c>
      <c r="H514" s="6"/>
      <c r="I514" s="6">
        <v>699</v>
      </c>
      <c r="J514" s="6"/>
      <c r="K514" s="6">
        <v>746</v>
      </c>
      <c r="M514" s="4">
        <v>1843</v>
      </c>
      <c r="N514" s="4">
        <f t="shared" si="26"/>
        <v>8527561</v>
      </c>
      <c r="O514" s="4">
        <v>1886</v>
      </c>
      <c r="P514" s="4">
        <f t="shared" si="27"/>
        <v>10997266</v>
      </c>
      <c r="Q514" s="17"/>
      <c r="R514" s="17"/>
    </row>
    <row r="515" spans="1:18" ht="12.75">
      <c r="A515" s="4">
        <v>493</v>
      </c>
      <c r="B515" s="4">
        <v>690</v>
      </c>
      <c r="C515" s="4">
        <v>999</v>
      </c>
      <c r="D515" s="4">
        <v>9</v>
      </c>
      <c r="F515" s="25">
        <v>11561</v>
      </c>
      <c r="G515" s="6">
        <v>19879</v>
      </c>
      <c r="H515" s="6"/>
      <c r="I515" s="6">
        <v>2600</v>
      </c>
      <c r="J515" s="6"/>
      <c r="K515" s="6">
        <v>1124</v>
      </c>
      <c r="M515" s="4">
        <v>1843</v>
      </c>
      <c r="N515" s="4">
        <f t="shared" si="26"/>
        <v>21306923</v>
      </c>
      <c r="O515" s="4">
        <v>1886</v>
      </c>
      <c r="P515" s="4">
        <f t="shared" si="27"/>
        <v>37491794</v>
      </c>
      <c r="Q515" s="17"/>
      <c r="R515" s="17"/>
    </row>
    <row r="516" spans="1:18" ht="12.75">
      <c r="A516" s="19">
        <v>494</v>
      </c>
      <c r="B516" s="19">
        <v>692</v>
      </c>
      <c r="C516" s="19">
        <v>107</v>
      </c>
      <c r="D516" s="19">
        <v>9</v>
      </c>
      <c r="F516" s="25">
        <v>10533</v>
      </c>
      <c r="G516" s="6">
        <v>12362</v>
      </c>
      <c r="H516" s="6"/>
      <c r="I516" s="6">
        <v>537</v>
      </c>
      <c r="J516" s="6"/>
      <c r="K516" s="6">
        <v>435</v>
      </c>
      <c r="M516" s="4">
        <v>1800</v>
      </c>
      <c r="N516" s="4">
        <f t="shared" si="26"/>
        <v>18959400</v>
      </c>
      <c r="O516" s="4">
        <v>1863</v>
      </c>
      <c r="P516" s="4">
        <f t="shared" si="27"/>
        <v>23030406</v>
      </c>
      <c r="Q516" s="17"/>
      <c r="R516" s="17"/>
    </row>
    <row r="517" spans="1:18" ht="12.75">
      <c r="A517" s="19">
        <v>495</v>
      </c>
      <c r="B517" s="19">
        <v>692</v>
      </c>
      <c r="C517" s="19">
        <v>118</v>
      </c>
      <c r="D517" s="19">
        <v>9</v>
      </c>
      <c r="F517" s="25">
        <v>8368</v>
      </c>
      <c r="G517" s="6">
        <v>11679</v>
      </c>
      <c r="H517" s="6"/>
      <c r="I517" s="6">
        <v>394</v>
      </c>
      <c r="J517" s="6"/>
      <c r="K517" s="6">
        <v>282</v>
      </c>
      <c r="M517" s="4">
        <v>1800</v>
      </c>
      <c r="N517" s="4">
        <f t="shared" si="26"/>
        <v>15062400</v>
      </c>
      <c r="O517" s="4">
        <v>1863</v>
      </c>
      <c r="P517" s="4">
        <f t="shared" si="27"/>
        <v>21757977</v>
      </c>
      <c r="Q517" s="17"/>
      <c r="R517" s="17"/>
    </row>
    <row r="518" spans="1:18" ht="12.75">
      <c r="A518" s="19">
        <v>496</v>
      </c>
      <c r="B518" s="19">
        <v>692</v>
      </c>
      <c r="C518" s="19">
        <v>119</v>
      </c>
      <c r="D518" s="19">
        <v>9</v>
      </c>
      <c r="F518" s="25">
        <v>6688</v>
      </c>
      <c r="G518" s="6">
        <v>7756</v>
      </c>
      <c r="H518" s="6"/>
      <c r="I518" s="6">
        <v>327</v>
      </c>
      <c r="J518" s="6"/>
      <c r="K518" s="6">
        <v>1129</v>
      </c>
      <c r="M518" s="4">
        <v>1800</v>
      </c>
      <c r="N518" s="4">
        <f t="shared" si="26"/>
        <v>12038400</v>
      </c>
      <c r="O518" s="4">
        <v>1863</v>
      </c>
      <c r="P518" s="4">
        <f t="shared" si="27"/>
        <v>14449428</v>
      </c>
      <c r="Q518" s="17"/>
      <c r="R518" s="17"/>
    </row>
    <row r="519" spans="1:18" ht="12.75">
      <c r="A519" s="19">
        <v>497</v>
      </c>
      <c r="B519" s="19">
        <v>692</v>
      </c>
      <c r="C519" s="19">
        <v>127</v>
      </c>
      <c r="D519" s="19">
        <v>9</v>
      </c>
      <c r="F519" s="25">
        <v>2567</v>
      </c>
      <c r="G519" s="6">
        <v>2692</v>
      </c>
      <c r="H519" s="6"/>
      <c r="I519" s="6">
        <v>83</v>
      </c>
      <c r="J519" s="6"/>
      <c r="K519" s="6">
        <v>226</v>
      </c>
      <c r="M519" s="4">
        <v>1800</v>
      </c>
      <c r="N519" s="4">
        <f t="shared" si="26"/>
        <v>4620600</v>
      </c>
      <c r="O519" s="4">
        <v>1863</v>
      </c>
      <c r="P519" s="4">
        <f t="shared" si="27"/>
        <v>5015196</v>
      </c>
      <c r="Q519" s="17"/>
      <c r="R519" s="17"/>
    </row>
    <row r="520" spans="1:18" ht="12.75">
      <c r="A520" s="19">
        <v>498</v>
      </c>
      <c r="B520" s="19">
        <v>692</v>
      </c>
      <c r="C520" s="19">
        <v>128</v>
      </c>
      <c r="D520" s="19">
        <v>9</v>
      </c>
      <c r="F520" s="25">
        <v>5614</v>
      </c>
      <c r="G520" s="6">
        <v>6803</v>
      </c>
      <c r="H520" s="6"/>
      <c r="I520" s="6">
        <v>259</v>
      </c>
      <c r="J520" s="6"/>
      <c r="K520" s="6">
        <v>563</v>
      </c>
      <c r="M520" s="4">
        <v>1800</v>
      </c>
      <c r="N520" s="4">
        <f t="shared" si="26"/>
        <v>10105200</v>
      </c>
      <c r="O520" s="4">
        <v>1863</v>
      </c>
      <c r="P520" s="4">
        <f t="shared" si="27"/>
        <v>12673989</v>
      </c>
      <c r="Q520" s="17"/>
      <c r="R520" s="17"/>
    </row>
    <row r="521" spans="1:18" ht="12.75">
      <c r="A521" s="19">
        <v>499</v>
      </c>
      <c r="B521" s="19">
        <v>692</v>
      </c>
      <c r="C521" s="19">
        <v>139</v>
      </c>
      <c r="D521" s="19">
        <v>9</v>
      </c>
      <c r="F521" s="25">
        <v>9087</v>
      </c>
      <c r="G521" s="6">
        <v>9386</v>
      </c>
      <c r="H521" s="6"/>
      <c r="I521" s="6">
        <v>350</v>
      </c>
      <c r="J521" s="6"/>
      <c r="K521" s="6">
        <v>1650</v>
      </c>
      <c r="M521" s="4">
        <v>1800</v>
      </c>
      <c r="N521" s="4">
        <f t="shared" si="26"/>
        <v>16356600</v>
      </c>
      <c r="O521" s="4">
        <v>1863</v>
      </c>
      <c r="P521" s="4">
        <f t="shared" si="27"/>
        <v>17486118</v>
      </c>
      <c r="Q521" s="17"/>
      <c r="R521" s="17"/>
    </row>
    <row r="522" spans="1:18" ht="12.75">
      <c r="A522" s="19">
        <v>500</v>
      </c>
      <c r="B522" s="19">
        <v>692</v>
      </c>
      <c r="C522" s="19">
        <v>147</v>
      </c>
      <c r="D522" s="19">
        <v>9</v>
      </c>
      <c r="F522" s="25">
        <v>9447</v>
      </c>
      <c r="G522" s="6">
        <v>10474</v>
      </c>
      <c r="H522" s="6"/>
      <c r="I522" s="6">
        <v>381</v>
      </c>
      <c r="J522" s="6"/>
      <c r="K522" s="6">
        <v>1099</v>
      </c>
      <c r="M522" s="4">
        <v>1800</v>
      </c>
      <c r="N522" s="4">
        <f t="shared" si="26"/>
        <v>17004600</v>
      </c>
      <c r="O522" s="4">
        <v>1863</v>
      </c>
      <c r="P522" s="4">
        <f t="shared" si="27"/>
        <v>19513062</v>
      </c>
      <c r="Q522" s="17"/>
      <c r="R522" s="17"/>
    </row>
    <row r="523" spans="1:18" ht="12.75">
      <c r="A523" s="19">
        <v>501</v>
      </c>
      <c r="B523" s="19">
        <v>692</v>
      </c>
      <c r="C523" s="19">
        <v>148</v>
      </c>
      <c r="D523" s="19">
        <v>9</v>
      </c>
      <c r="F523" s="25">
        <v>13076</v>
      </c>
      <c r="G523" s="6">
        <v>15195</v>
      </c>
      <c r="H523" s="6"/>
      <c r="I523" s="6">
        <v>745</v>
      </c>
      <c r="J523" s="6"/>
      <c r="K523" s="6">
        <v>1198</v>
      </c>
      <c r="M523" s="4">
        <v>1800</v>
      </c>
      <c r="N523" s="4">
        <f t="shared" si="26"/>
        <v>23536800</v>
      </c>
      <c r="O523" s="4">
        <v>1863</v>
      </c>
      <c r="P523" s="4">
        <f t="shared" si="27"/>
        <v>28308285</v>
      </c>
      <c r="Q523" s="17"/>
      <c r="R523" s="17"/>
    </row>
    <row r="524" spans="1:18" ht="12.75">
      <c r="A524" s="19">
        <v>502</v>
      </c>
      <c r="B524" s="19">
        <v>692</v>
      </c>
      <c r="C524" s="19">
        <v>157</v>
      </c>
      <c r="D524" s="19">
        <v>9</v>
      </c>
      <c r="F524" s="25">
        <v>4473</v>
      </c>
      <c r="G524" s="6">
        <v>7826</v>
      </c>
      <c r="H524" s="6"/>
      <c r="I524" s="6">
        <v>311</v>
      </c>
      <c r="J524" s="6"/>
      <c r="K524" s="6">
        <v>488</v>
      </c>
      <c r="M524" s="4">
        <v>1800</v>
      </c>
      <c r="N524" s="4">
        <f t="shared" si="26"/>
        <v>8051400</v>
      </c>
      <c r="O524" s="4">
        <v>1863</v>
      </c>
      <c r="P524" s="4">
        <f t="shared" si="27"/>
        <v>14579838</v>
      </c>
      <c r="Q524" s="17"/>
      <c r="R524" s="17"/>
    </row>
    <row r="525" spans="1:18" ht="12.75">
      <c r="A525" s="19">
        <v>503</v>
      </c>
      <c r="B525" s="19">
        <v>692</v>
      </c>
      <c r="C525" s="19">
        <v>158</v>
      </c>
      <c r="D525" s="19">
        <v>9</v>
      </c>
      <c r="F525" s="25">
        <v>7257</v>
      </c>
      <c r="G525" s="6">
        <v>8286</v>
      </c>
      <c r="H525" s="6"/>
      <c r="I525" s="6">
        <v>313</v>
      </c>
      <c r="J525" s="6"/>
      <c r="K525" s="6">
        <v>526</v>
      </c>
      <c r="M525" s="4">
        <v>1800</v>
      </c>
      <c r="N525" s="4">
        <f t="shared" si="26"/>
        <v>13062600</v>
      </c>
      <c r="O525" s="4">
        <v>1863</v>
      </c>
      <c r="P525" s="4">
        <f t="shared" si="27"/>
        <v>15436818</v>
      </c>
      <c r="Q525" s="17"/>
      <c r="R525" s="17"/>
    </row>
    <row r="526" spans="1:18" ht="12.75">
      <c r="A526" s="19">
        <v>504</v>
      </c>
      <c r="B526" s="19">
        <v>692</v>
      </c>
      <c r="C526" s="19">
        <v>159</v>
      </c>
      <c r="D526" s="19">
        <v>9</v>
      </c>
      <c r="F526" s="25">
        <v>8053</v>
      </c>
      <c r="G526" s="6">
        <v>11876</v>
      </c>
      <c r="H526" s="6"/>
      <c r="I526" s="6">
        <v>396</v>
      </c>
      <c r="J526" s="6"/>
      <c r="K526" s="6">
        <v>921</v>
      </c>
      <c r="M526" s="4">
        <v>1800</v>
      </c>
      <c r="N526" s="4">
        <f t="shared" si="26"/>
        <v>14495400</v>
      </c>
      <c r="O526" s="4">
        <v>1863</v>
      </c>
      <c r="P526" s="4">
        <f t="shared" si="27"/>
        <v>22124988</v>
      </c>
      <c r="Q526" s="17"/>
      <c r="R526" s="17"/>
    </row>
    <row r="527" spans="1:18" ht="12.75">
      <c r="A527" s="19">
        <v>505</v>
      </c>
      <c r="B527" s="19">
        <v>692</v>
      </c>
      <c r="C527" s="19">
        <v>168</v>
      </c>
      <c r="D527" s="19">
        <v>9</v>
      </c>
      <c r="F527" s="25">
        <v>15149</v>
      </c>
      <c r="G527" s="6">
        <v>20544</v>
      </c>
      <c r="H527" s="6"/>
      <c r="I527" s="6">
        <v>1284</v>
      </c>
      <c r="J527" s="6"/>
      <c r="K527" s="6">
        <v>1051</v>
      </c>
      <c r="M527" s="4">
        <v>1800</v>
      </c>
      <c r="N527" s="4">
        <f t="shared" si="26"/>
        <v>27268200</v>
      </c>
      <c r="O527" s="4">
        <v>1863</v>
      </c>
      <c r="P527" s="4">
        <f t="shared" si="27"/>
        <v>38273472</v>
      </c>
      <c r="Q527" s="17"/>
      <c r="R527" s="17"/>
    </row>
    <row r="528" spans="1:18" ht="12.75">
      <c r="A528" s="19">
        <v>506</v>
      </c>
      <c r="B528" s="19">
        <v>692</v>
      </c>
      <c r="C528" s="19">
        <v>178</v>
      </c>
      <c r="D528" s="19">
        <v>9</v>
      </c>
      <c r="F528" s="25">
        <v>4584</v>
      </c>
      <c r="G528" s="6">
        <v>4864</v>
      </c>
      <c r="H528" s="6"/>
      <c r="I528" s="6">
        <v>286</v>
      </c>
      <c r="J528" s="6"/>
      <c r="K528" s="6">
        <v>685</v>
      </c>
      <c r="M528" s="4">
        <v>1800</v>
      </c>
      <c r="N528" s="4">
        <f t="shared" si="26"/>
        <v>8251200</v>
      </c>
      <c r="O528" s="4">
        <v>1863</v>
      </c>
      <c r="P528" s="4">
        <f t="shared" si="27"/>
        <v>9061632</v>
      </c>
      <c r="Q528" s="17"/>
      <c r="R528" s="17"/>
    </row>
    <row r="529" spans="1:18" ht="12.75">
      <c r="A529" s="19">
        <v>507</v>
      </c>
      <c r="B529" s="19">
        <v>692</v>
      </c>
      <c r="C529" s="19">
        <v>179</v>
      </c>
      <c r="D529" s="19">
        <v>9</v>
      </c>
      <c r="F529" s="25">
        <v>7539</v>
      </c>
      <c r="G529" s="6">
        <v>7925</v>
      </c>
      <c r="H529" s="6"/>
      <c r="I529" s="6">
        <v>667</v>
      </c>
      <c r="J529" s="6"/>
      <c r="K529" s="6">
        <v>1463</v>
      </c>
      <c r="M529" s="4">
        <v>1800</v>
      </c>
      <c r="N529" s="4">
        <f aca="true" t="shared" si="28" ref="N529:N592">M529*F529</f>
        <v>13570200</v>
      </c>
      <c r="O529" s="4">
        <v>1863</v>
      </c>
      <c r="P529" s="4">
        <f aca="true" t="shared" si="29" ref="P529:P592">O529*G529</f>
        <v>14764275</v>
      </c>
      <c r="Q529" s="17"/>
      <c r="R529" s="17"/>
    </row>
    <row r="530" spans="1:18" ht="12.75">
      <c r="A530" s="19">
        <v>508</v>
      </c>
      <c r="B530" s="19">
        <v>692</v>
      </c>
      <c r="C530" s="19">
        <v>187</v>
      </c>
      <c r="D530" s="19">
        <v>9</v>
      </c>
      <c r="F530" s="25">
        <v>12860</v>
      </c>
      <c r="G530" s="6">
        <v>14972</v>
      </c>
      <c r="H530" s="6"/>
      <c r="I530" s="6">
        <v>842</v>
      </c>
      <c r="J530" s="6"/>
      <c r="K530" s="6">
        <v>2896</v>
      </c>
      <c r="M530" s="4">
        <v>1800</v>
      </c>
      <c r="N530" s="4">
        <f t="shared" si="28"/>
        <v>23148000</v>
      </c>
      <c r="O530" s="4">
        <v>1863</v>
      </c>
      <c r="P530" s="4">
        <f t="shared" si="29"/>
        <v>27892836</v>
      </c>
      <c r="Q530" s="17"/>
      <c r="R530" s="17"/>
    </row>
    <row r="531" spans="1:18" ht="12.75">
      <c r="A531" s="19">
        <v>509</v>
      </c>
      <c r="B531" s="19">
        <v>692</v>
      </c>
      <c r="C531" s="19">
        <v>188</v>
      </c>
      <c r="D531" s="19">
        <v>9</v>
      </c>
      <c r="F531" s="25">
        <v>3331</v>
      </c>
      <c r="G531" s="6">
        <v>5071</v>
      </c>
      <c r="H531" s="6"/>
      <c r="I531" s="6">
        <v>410</v>
      </c>
      <c r="J531" s="6"/>
      <c r="K531" s="6">
        <v>752</v>
      </c>
      <c r="M531" s="4">
        <v>1800</v>
      </c>
      <c r="N531" s="4">
        <f t="shared" si="28"/>
        <v>5995800</v>
      </c>
      <c r="O531" s="4">
        <v>1863</v>
      </c>
      <c r="P531" s="4">
        <f t="shared" si="29"/>
        <v>9447273</v>
      </c>
      <c r="Q531" s="17"/>
      <c r="R531" s="17"/>
    </row>
    <row r="532" spans="1:18" ht="12.75">
      <c r="A532" s="19">
        <v>510</v>
      </c>
      <c r="B532" s="19">
        <v>692</v>
      </c>
      <c r="C532" s="19">
        <v>177</v>
      </c>
      <c r="D532" s="19">
        <v>9</v>
      </c>
      <c r="F532" s="25">
        <v>29156</v>
      </c>
      <c r="G532" s="6">
        <v>34105</v>
      </c>
      <c r="H532" s="6"/>
      <c r="I532" s="6">
        <v>2391</v>
      </c>
      <c r="J532" s="6"/>
      <c r="K532" s="6">
        <v>5155</v>
      </c>
      <c r="M532" s="4">
        <v>1800</v>
      </c>
      <c r="N532" s="4">
        <f t="shared" si="28"/>
        <v>52480800</v>
      </c>
      <c r="O532" s="4">
        <v>1863</v>
      </c>
      <c r="P532" s="4">
        <f t="shared" si="29"/>
        <v>63537615</v>
      </c>
      <c r="Q532" s="17"/>
      <c r="R532" s="17"/>
    </row>
    <row r="533" spans="1:18" ht="12.75">
      <c r="A533" s="19">
        <v>511</v>
      </c>
      <c r="B533" s="19">
        <v>692</v>
      </c>
      <c r="C533" s="19">
        <v>199</v>
      </c>
      <c r="D533" s="19">
        <v>9</v>
      </c>
      <c r="F533" s="25">
        <v>3766</v>
      </c>
      <c r="G533" s="6">
        <v>5754</v>
      </c>
      <c r="H533" s="6"/>
      <c r="I533" s="6">
        <v>234</v>
      </c>
      <c r="J533" s="6"/>
      <c r="K533" s="6">
        <v>344</v>
      </c>
      <c r="M533" s="4">
        <v>1800</v>
      </c>
      <c r="N533" s="4">
        <f t="shared" si="28"/>
        <v>6778800</v>
      </c>
      <c r="O533" s="4">
        <v>1863</v>
      </c>
      <c r="P533" s="4">
        <f t="shared" si="29"/>
        <v>10719702</v>
      </c>
      <c r="Q533" s="17"/>
      <c r="R533" s="17"/>
    </row>
    <row r="534" spans="1:18" ht="12.75">
      <c r="A534" s="19">
        <v>512</v>
      </c>
      <c r="B534" s="19">
        <v>692</v>
      </c>
      <c r="C534" s="19">
        <v>207</v>
      </c>
      <c r="D534" s="19">
        <v>9</v>
      </c>
      <c r="F534" s="25">
        <v>4438</v>
      </c>
      <c r="G534" s="6">
        <v>9048</v>
      </c>
      <c r="H534" s="6"/>
      <c r="I534" s="6">
        <v>506</v>
      </c>
      <c r="J534" s="6"/>
      <c r="K534" s="6">
        <v>1060</v>
      </c>
      <c r="M534" s="4">
        <v>1800</v>
      </c>
      <c r="N534" s="4">
        <f t="shared" si="28"/>
        <v>7988400</v>
      </c>
      <c r="O534" s="4">
        <v>1863</v>
      </c>
      <c r="P534" s="4">
        <f t="shared" si="29"/>
        <v>16856424</v>
      </c>
      <c r="Q534" s="17"/>
      <c r="R534" s="17"/>
    </row>
    <row r="535" spans="1:18" ht="12.75">
      <c r="A535" s="19">
        <v>513</v>
      </c>
      <c r="B535" s="19">
        <v>692</v>
      </c>
      <c r="C535" s="19">
        <v>208</v>
      </c>
      <c r="D535" s="19">
        <v>9</v>
      </c>
      <c r="F535" s="25">
        <v>14860</v>
      </c>
      <c r="G535" s="6">
        <v>30661</v>
      </c>
      <c r="H535" s="6"/>
      <c r="I535" s="6">
        <v>1606</v>
      </c>
      <c r="J535" s="6"/>
      <c r="K535" s="6">
        <v>1775</v>
      </c>
      <c r="M535" s="4">
        <v>1800</v>
      </c>
      <c r="N535" s="4">
        <f t="shared" si="28"/>
        <v>26748000</v>
      </c>
      <c r="O535" s="4">
        <v>1863</v>
      </c>
      <c r="P535" s="4">
        <f t="shared" si="29"/>
        <v>57121443</v>
      </c>
      <c r="Q535" s="17"/>
      <c r="R535" s="17"/>
    </row>
    <row r="536" spans="1:18" ht="12.75">
      <c r="A536" s="19">
        <v>514</v>
      </c>
      <c r="B536" s="19">
        <v>692</v>
      </c>
      <c r="C536" s="19">
        <v>209</v>
      </c>
      <c r="D536" s="19">
        <v>9</v>
      </c>
      <c r="F536" s="25">
        <v>1767</v>
      </c>
      <c r="G536" s="6">
        <v>3452</v>
      </c>
      <c r="H536" s="6"/>
      <c r="I536" s="6">
        <v>277</v>
      </c>
      <c r="J536" s="6"/>
      <c r="K536" s="6">
        <v>297</v>
      </c>
      <c r="M536" s="4">
        <v>1800</v>
      </c>
      <c r="N536" s="4">
        <f t="shared" si="28"/>
        <v>3180600</v>
      </c>
      <c r="O536" s="4">
        <v>1863</v>
      </c>
      <c r="P536" s="4">
        <f t="shared" si="29"/>
        <v>6431076</v>
      </c>
      <c r="Q536" s="17"/>
      <c r="R536" s="17"/>
    </row>
    <row r="537" spans="1:18" ht="12.75">
      <c r="A537" s="19">
        <v>515</v>
      </c>
      <c r="B537" s="19">
        <v>692</v>
      </c>
      <c r="C537" s="19">
        <v>219</v>
      </c>
      <c r="D537" s="19">
        <v>9</v>
      </c>
      <c r="F537" s="25">
        <v>30697</v>
      </c>
      <c r="G537" s="6">
        <v>36670</v>
      </c>
      <c r="H537" s="6"/>
      <c r="I537" s="6">
        <v>1703</v>
      </c>
      <c r="J537" s="6"/>
      <c r="K537" s="6">
        <v>6197</v>
      </c>
      <c r="M537" s="4">
        <v>1800</v>
      </c>
      <c r="N537" s="4">
        <f t="shared" si="28"/>
        <v>55254600</v>
      </c>
      <c r="O537" s="4">
        <v>1863</v>
      </c>
      <c r="P537" s="4">
        <f t="shared" si="29"/>
        <v>68316210</v>
      </c>
      <c r="Q537" s="17"/>
      <c r="R537" s="17"/>
    </row>
    <row r="538" spans="1:18" ht="12.75">
      <c r="A538" s="19">
        <v>516</v>
      </c>
      <c r="B538" s="19">
        <v>692</v>
      </c>
      <c r="C538" s="19">
        <v>227</v>
      </c>
      <c r="D538" s="19">
        <v>9</v>
      </c>
      <c r="F538" s="25">
        <v>12618</v>
      </c>
      <c r="G538" s="6">
        <v>14071</v>
      </c>
      <c r="H538" s="6"/>
      <c r="I538" s="6">
        <v>1072</v>
      </c>
      <c r="J538" s="6"/>
      <c r="K538" s="6">
        <v>2718</v>
      </c>
      <c r="M538" s="4">
        <v>1800</v>
      </c>
      <c r="N538" s="4">
        <f t="shared" si="28"/>
        <v>22712400</v>
      </c>
      <c r="O538" s="4">
        <v>1863</v>
      </c>
      <c r="P538" s="4">
        <f t="shared" si="29"/>
        <v>26214273</v>
      </c>
      <c r="Q538" s="17"/>
      <c r="R538" s="17"/>
    </row>
    <row r="539" spans="1:18" ht="12.75">
      <c r="A539" s="19">
        <v>517</v>
      </c>
      <c r="B539" s="19">
        <v>692</v>
      </c>
      <c r="C539" s="19">
        <v>228</v>
      </c>
      <c r="D539" s="19">
        <v>9</v>
      </c>
      <c r="F539" s="25">
        <v>3067</v>
      </c>
      <c r="G539" s="6">
        <v>3383</v>
      </c>
      <c r="H539" s="6"/>
      <c r="I539" s="6">
        <v>216</v>
      </c>
      <c r="J539" s="6"/>
      <c r="K539" s="6">
        <v>259</v>
      </c>
      <c r="M539" s="4">
        <v>1800</v>
      </c>
      <c r="N539" s="4">
        <f t="shared" si="28"/>
        <v>5520600</v>
      </c>
      <c r="O539" s="4">
        <v>1863</v>
      </c>
      <c r="P539" s="4">
        <f t="shared" si="29"/>
        <v>6302529</v>
      </c>
      <c r="Q539" s="17"/>
      <c r="R539" s="17"/>
    </row>
    <row r="540" spans="1:18" ht="12.75">
      <c r="A540" s="19">
        <v>518</v>
      </c>
      <c r="B540" s="19">
        <v>692</v>
      </c>
      <c r="C540" s="19">
        <v>239</v>
      </c>
      <c r="D540" s="19">
        <v>9</v>
      </c>
      <c r="F540" s="25">
        <v>3610</v>
      </c>
      <c r="G540" s="6">
        <v>7838</v>
      </c>
      <c r="H540" s="6"/>
      <c r="I540" s="6">
        <v>483</v>
      </c>
      <c r="J540" s="6"/>
      <c r="K540" s="6">
        <v>220</v>
      </c>
      <c r="M540" s="4">
        <v>1800</v>
      </c>
      <c r="N540" s="4">
        <f t="shared" si="28"/>
        <v>6498000</v>
      </c>
      <c r="O540" s="4">
        <v>1863</v>
      </c>
      <c r="P540" s="4">
        <f t="shared" si="29"/>
        <v>14602194</v>
      </c>
      <c r="Q540" s="17"/>
      <c r="R540" s="17"/>
    </row>
    <row r="541" spans="1:18" ht="12.75">
      <c r="A541" s="19">
        <v>519</v>
      </c>
      <c r="B541" s="19">
        <v>692</v>
      </c>
      <c r="C541" s="19">
        <v>248</v>
      </c>
      <c r="D541" s="19">
        <v>9</v>
      </c>
      <c r="F541" s="25">
        <v>2109</v>
      </c>
      <c r="G541" s="6">
        <v>3693</v>
      </c>
      <c r="H541" s="6"/>
      <c r="I541" s="6">
        <v>341</v>
      </c>
      <c r="J541" s="6"/>
      <c r="K541" s="6">
        <v>577</v>
      </c>
      <c r="M541" s="4">
        <v>1800</v>
      </c>
      <c r="N541" s="4">
        <f t="shared" si="28"/>
        <v>3796200</v>
      </c>
      <c r="O541" s="4">
        <v>1863</v>
      </c>
      <c r="P541" s="4">
        <f t="shared" si="29"/>
        <v>6880059</v>
      </c>
      <c r="Q541" s="17"/>
      <c r="R541" s="17"/>
    </row>
    <row r="542" spans="1:18" ht="12.75">
      <c r="A542" s="19">
        <v>520</v>
      </c>
      <c r="B542" s="19">
        <v>692</v>
      </c>
      <c r="C542" s="19">
        <v>258</v>
      </c>
      <c r="D542" s="19">
        <v>9</v>
      </c>
      <c r="F542" s="25">
        <v>6012</v>
      </c>
      <c r="G542" s="6">
        <v>9466</v>
      </c>
      <c r="H542" s="6"/>
      <c r="I542" s="6">
        <v>659</v>
      </c>
      <c r="J542" s="6"/>
      <c r="K542" s="6">
        <v>608</v>
      </c>
      <c r="M542" s="4">
        <v>1800</v>
      </c>
      <c r="N542" s="4">
        <f t="shared" si="28"/>
        <v>10821600</v>
      </c>
      <c r="O542" s="4">
        <v>1863</v>
      </c>
      <c r="P542" s="4">
        <f t="shared" si="29"/>
        <v>17635158</v>
      </c>
      <c r="Q542" s="17"/>
      <c r="R542" s="17"/>
    </row>
    <row r="543" spans="1:18" ht="12.75">
      <c r="A543" s="19">
        <v>521</v>
      </c>
      <c r="B543" s="19">
        <v>692</v>
      </c>
      <c r="C543" s="19">
        <v>259</v>
      </c>
      <c r="D543" s="19">
        <v>9</v>
      </c>
      <c r="F543" s="25">
        <v>8764</v>
      </c>
      <c r="G543" s="6">
        <v>19311</v>
      </c>
      <c r="H543" s="6"/>
      <c r="I543" s="6">
        <v>725</v>
      </c>
      <c r="J543" s="6"/>
      <c r="K543" s="6">
        <v>540</v>
      </c>
      <c r="M543" s="4">
        <v>1800</v>
      </c>
      <c r="N543" s="4">
        <f t="shared" si="28"/>
        <v>15775200</v>
      </c>
      <c r="O543" s="4">
        <v>1863</v>
      </c>
      <c r="P543" s="4">
        <f t="shared" si="29"/>
        <v>35976393</v>
      </c>
      <c r="Q543" s="17"/>
      <c r="R543" s="17"/>
    </row>
    <row r="544" spans="1:18" ht="12.75">
      <c r="A544" s="4">
        <v>522</v>
      </c>
      <c r="B544" s="4">
        <v>692</v>
      </c>
      <c r="C544" s="4">
        <v>267</v>
      </c>
      <c r="D544" s="4">
        <v>9</v>
      </c>
      <c r="F544" s="25">
        <v>780</v>
      </c>
      <c r="G544" s="6">
        <v>954</v>
      </c>
      <c r="H544" s="6"/>
      <c r="I544" s="6">
        <v>0</v>
      </c>
      <c r="J544" s="6"/>
      <c r="K544" s="6">
        <v>101</v>
      </c>
      <c r="M544" s="4">
        <v>1800</v>
      </c>
      <c r="N544" s="4">
        <f t="shared" si="28"/>
        <v>1404000</v>
      </c>
      <c r="O544" s="4">
        <v>1863</v>
      </c>
      <c r="P544" s="4">
        <f t="shared" si="29"/>
        <v>1777302</v>
      </c>
      <c r="Q544" s="17"/>
      <c r="R544" s="17"/>
    </row>
    <row r="545" spans="1:18" ht="12.75">
      <c r="A545" s="19">
        <v>523</v>
      </c>
      <c r="B545" s="19">
        <v>692</v>
      </c>
      <c r="C545" s="19">
        <v>268</v>
      </c>
      <c r="D545" s="19">
        <v>9</v>
      </c>
      <c r="F545" s="25">
        <v>1955</v>
      </c>
      <c r="G545" s="6">
        <v>2980</v>
      </c>
      <c r="H545" s="6"/>
      <c r="I545" s="6">
        <v>240</v>
      </c>
      <c r="J545" s="6"/>
      <c r="K545" s="6">
        <v>255</v>
      </c>
      <c r="M545" s="4">
        <v>1800</v>
      </c>
      <c r="N545" s="4">
        <f t="shared" si="28"/>
        <v>3519000</v>
      </c>
      <c r="O545" s="4">
        <v>1863</v>
      </c>
      <c r="P545" s="4">
        <f t="shared" si="29"/>
        <v>5551740</v>
      </c>
      <c r="Q545" s="17"/>
      <c r="R545" s="17"/>
    </row>
    <row r="546" spans="1:18" ht="12.75">
      <c r="A546" s="19">
        <v>524</v>
      </c>
      <c r="B546" s="19">
        <v>692</v>
      </c>
      <c r="C546" s="19">
        <v>269</v>
      </c>
      <c r="D546" s="19">
        <v>9</v>
      </c>
      <c r="F546" s="25">
        <v>2493</v>
      </c>
      <c r="G546" s="6">
        <v>2864</v>
      </c>
      <c r="H546" s="6"/>
      <c r="I546" s="6">
        <v>192</v>
      </c>
      <c r="J546" s="6"/>
      <c r="K546" s="6">
        <v>149</v>
      </c>
      <c r="M546" s="4">
        <v>1800</v>
      </c>
      <c r="N546" s="4">
        <f t="shared" si="28"/>
        <v>4487400</v>
      </c>
      <c r="O546" s="4">
        <v>1863</v>
      </c>
      <c r="P546" s="4">
        <f t="shared" si="29"/>
        <v>5335632</v>
      </c>
      <c r="Q546" s="17"/>
      <c r="R546" s="17"/>
    </row>
    <row r="547" spans="1:18" ht="12.75">
      <c r="A547" s="19">
        <v>525</v>
      </c>
      <c r="B547" s="19">
        <v>692</v>
      </c>
      <c r="C547" s="19">
        <v>278</v>
      </c>
      <c r="D547" s="19">
        <v>9</v>
      </c>
      <c r="F547" s="25">
        <v>3306</v>
      </c>
      <c r="G547" s="6">
        <v>5111</v>
      </c>
      <c r="H547" s="6"/>
      <c r="I547" s="6">
        <v>361</v>
      </c>
      <c r="J547" s="6"/>
      <c r="K547" s="6">
        <v>97</v>
      </c>
      <c r="M547" s="4">
        <v>1800</v>
      </c>
      <c r="N547" s="4">
        <f t="shared" si="28"/>
        <v>5950800</v>
      </c>
      <c r="O547" s="4">
        <v>1863</v>
      </c>
      <c r="P547" s="4">
        <f t="shared" si="29"/>
        <v>9521793</v>
      </c>
      <c r="Q547" s="17"/>
      <c r="R547" s="17"/>
    </row>
    <row r="548" spans="1:18" ht="12.75">
      <c r="A548" s="19">
        <v>526</v>
      </c>
      <c r="B548" s="19">
        <v>692</v>
      </c>
      <c r="C548" s="19">
        <v>287</v>
      </c>
      <c r="D548" s="19">
        <v>9</v>
      </c>
      <c r="F548" s="25">
        <v>2112</v>
      </c>
      <c r="G548" s="6">
        <v>3676</v>
      </c>
      <c r="H548" s="6"/>
      <c r="I548" s="6">
        <v>252</v>
      </c>
      <c r="J548" s="6"/>
      <c r="K548" s="6">
        <v>133</v>
      </c>
      <c r="M548" s="4">
        <v>1800</v>
      </c>
      <c r="N548" s="4">
        <f t="shared" si="28"/>
        <v>3801600</v>
      </c>
      <c r="O548" s="4">
        <v>1863</v>
      </c>
      <c r="P548" s="4">
        <f t="shared" si="29"/>
        <v>6848388</v>
      </c>
      <c r="Q548" s="17"/>
      <c r="R548" s="17"/>
    </row>
    <row r="549" spans="1:18" ht="12.75">
      <c r="A549" s="19">
        <v>527</v>
      </c>
      <c r="B549" s="19">
        <v>692</v>
      </c>
      <c r="C549" s="19">
        <v>289</v>
      </c>
      <c r="D549" s="19">
        <v>9</v>
      </c>
      <c r="F549" s="25">
        <v>2500</v>
      </c>
      <c r="G549" s="6">
        <v>2917</v>
      </c>
      <c r="H549" s="6"/>
      <c r="I549" s="6">
        <v>137</v>
      </c>
      <c r="J549" s="6"/>
      <c r="K549" s="6">
        <v>229</v>
      </c>
      <c r="M549" s="4">
        <v>1800</v>
      </c>
      <c r="N549" s="4">
        <f t="shared" si="28"/>
        <v>4500000</v>
      </c>
      <c r="O549" s="4">
        <v>1863</v>
      </c>
      <c r="P549" s="4">
        <f t="shared" si="29"/>
        <v>5434371</v>
      </c>
      <c r="Q549" s="17"/>
      <c r="R549" s="17"/>
    </row>
    <row r="550" spans="1:18" ht="12.75">
      <c r="A550" s="19">
        <v>528</v>
      </c>
      <c r="B550" s="19">
        <v>692</v>
      </c>
      <c r="C550" s="19">
        <v>279</v>
      </c>
      <c r="D550" s="19">
        <v>9</v>
      </c>
      <c r="F550" s="25">
        <v>9255</v>
      </c>
      <c r="G550" s="6">
        <v>13457</v>
      </c>
      <c r="H550" s="6"/>
      <c r="I550" s="6">
        <v>689</v>
      </c>
      <c r="J550" s="6"/>
      <c r="K550" s="6">
        <v>930</v>
      </c>
      <c r="M550" s="4">
        <v>1800</v>
      </c>
      <c r="N550" s="4">
        <f t="shared" si="28"/>
        <v>16659000</v>
      </c>
      <c r="O550" s="4">
        <v>1863</v>
      </c>
      <c r="P550" s="4">
        <f t="shared" si="29"/>
        <v>25070391</v>
      </c>
      <c r="Q550" s="17"/>
      <c r="R550" s="17"/>
    </row>
    <row r="551" spans="1:18" ht="12.75">
      <c r="A551" s="19">
        <v>529</v>
      </c>
      <c r="B551" s="19">
        <v>692</v>
      </c>
      <c r="C551" s="19">
        <v>299</v>
      </c>
      <c r="D551" s="19">
        <v>9</v>
      </c>
      <c r="F551" s="25">
        <v>2747</v>
      </c>
      <c r="G551" s="6">
        <v>4512</v>
      </c>
      <c r="H551" s="6"/>
      <c r="I551" s="6">
        <v>129</v>
      </c>
      <c r="J551" s="6"/>
      <c r="K551" s="6">
        <v>112</v>
      </c>
      <c r="M551" s="4">
        <v>1800</v>
      </c>
      <c r="N551" s="4">
        <f t="shared" si="28"/>
        <v>4944600</v>
      </c>
      <c r="O551" s="4">
        <v>1863</v>
      </c>
      <c r="P551" s="4">
        <f t="shared" si="29"/>
        <v>8405856</v>
      </c>
      <c r="Q551" s="17"/>
      <c r="R551" s="17"/>
    </row>
    <row r="552" spans="1:18" ht="12.75">
      <c r="A552" s="19">
        <v>530</v>
      </c>
      <c r="B552" s="19">
        <v>692</v>
      </c>
      <c r="C552" s="19">
        <v>319</v>
      </c>
      <c r="D552" s="19">
        <v>9</v>
      </c>
      <c r="F552" s="25">
        <v>501</v>
      </c>
      <c r="G552" s="6">
        <v>2367</v>
      </c>
      <c r="H552" s="6"/>
      <c r="I552" s="6">
        <v>19</v>
      </c>
      <c r="J552" s="6"/>
      <c r="K552" s="6">
        <v>39</v>
      </c>
      <c r="M552" s="4">
        <v>1800</v>
      </c>
      <c r="N552" s="4">
        <f t="shared" si="28"/>
        <v>901800</v>
      </c>
      <c r="O552" s="4">
        <v>1863</v>
      </c>
      <c r="P552" s="4">
        <f t="shared" si="29"/>
        <v>4409721</v>
      </c>
      <c r="Q552" s="17"/>
      <c r="R552" s="17"/>
    </row>
    <row r="553" spans="1:18" ht="12.75">
      <c r="A553" s="19">
        <v>531</v>
      </c>
      <c r="B553" s="19">
        <v>692</v>
      </c>
      <c r="C553" s="19">
        <v>307</v>
      </c>
      <c r="D553" s="19">
        <v>9</v>
      </c>
      <c r="F553" s="25">
        <v>1305</v>
      </c>
      <c r="G553" s="6">
        <v>3899</v>
      </c>
      <c r="H553" s="6"/>
      <c r="I553" s="6">
        <v>99</v>
      </c>
      <c r="J553" s="6"/>
      <c r="K553" s="6">
        <v>107</v>
      </c>
      <c r="M553" s="4">
        <v>1800</v>
      </c>
      <c r="N553" s="4">
        <f t="shared" si="28"/>
        <v>2349000</v>
      </c>
      <c r="O553" s="4">
        <v>1863</v>
      </c>
      <c r="P553" s="4">
        <f t="shared" si="29"/>
        <v>7263837</v>
      </c>
      <c r="Q553" s="17"/>
      <c r="R553" s="17"/>
    </row>
    <row r="554" spans="1:18" ht="12.75">
      <c r="A554" s="19">
        <v>532</v>
      </c>
      <c r="B554" s="19">
        <v>692</v>
      </c>
      <c r="C554" s="19">
        <v>328</v>
      </c>
      <c r="D554" s="19">
        <v>9</v>
      </c>
      <c r="F554" s="25">
        <v>13343</v>
      </c>
      <c r="G554" s="6">
        <v>15258</v>
      </c>
      <c r="H554" s="6"/>
      <c r="I554" s="6">
        <v>716</v>
      </c>
      <c r="J554" s="6"/>
      <c r="K554" s="6">
        <v>2898</v>
      </c>
      <c r="M554" s="4">
        <v>1800</v>
      </c>
      <c r="N554" s="4">
        <f t="shared" si="28"/>
        <v>24017400</v>
      </c>
      <c r="O554" s="4">
        <v>1863</v>
      </c>
      <c r="P554" s="4">
        <f t="shared" si="29"/>
        <v>28425654</v>
      </c>
      <c r="Q554" s="17"/>
      <c r="R554" s="17"/>
    </row>
    <row r="555" spans="1:18" ht="12.75">
      <c r="A555" s="19">
        <v>533</v>
      </c>
      <c r="B555" s="19">
        <v>692</v>
      </c>
      <c r="C555" s="19">
        <v>329</v>
      </c>
      <c r="D555" s="19">
        <v>9</v>
      </c>
      <c r="F555" s="25">
        <v>6255</v>
      </c>
      <c r="G555" s="6">
        <v>11655</v>
      </c>
      <c r="H555" s="6"/>
      <c r="I555" s="6">
        <v>474</v>
      </c>
      <c r="J555" s="6"/>
      <c r="K555" s="6">
        <v>537</v>
      </c>
      <c r="M555" s="4">
        <v>1800</v>
      </c>
      <c r="N555" s="4">
        <f t="shared" si="28"/>
        <v>11259000</v>
      </c>
      <c r="O555" s="4">
        <v>1863</v>
      </c>
      <c r="P555" s="4">
        <f t="shared" si="29"/>
        <v>21713265</v>
      </c>
      <c r="Q555" s="17"/>
      <c r="R555" s="17"/>
    </row>
    <row r="556" spans="1:18" ht="12.75">
      <c r="A556" s="19">
        <v>534</v>
      </c>
      <c r="B556" s="19">
        <v>692</v>
      </c>
      <c r="C556" s="19">
        <v>337</v>
      </c>
      <c r="D556" s="19">
        <v>9</v>
      </c>
      <c r="F556" s="25">
        <v>9740</v>
      </c>
      <c r="G556" s="6">
        <v>13942</v>
      </c>
      <c r="H556" s="6"/>
      <c r="I556" s="6">
        <v>499</v>
      </c>
      <c r="J556" s="6"/>
      <c r="K556" s="6">
        <v>770</v>
      </c>
      <c r="M556" s="4">
        <v>1800</v>
      </c>
      <c r="N556" s="4">
        <f t="shared" si="28"/>
        <v>17532000</v>
      </c>
      <c r="O556" s="4">
        <v>1863</v>
      </c>
      <c r="P556" s="4">
        <f t="shared" si="29"/>
        <v>25973946</v>
      </c>
      <c r="Q556" s="17"/>
      <c r="R556" s="17"/>
    </row>
    <row r="557" spans="1:18" ht="12.75">
      <c r="A557" s="19">
        <v>535</v>
      </c>
      <c r="B557" s="19">
        <v>692</v>
      </c>
      <c r="C557" s="19">
        <v>339</v>
      </c>
      <c r="D557" s="19">
        <v>9</v>
      </c>
      <c r="F557" s="25">
        <v>6716</v>
      </c>
      <c r="G557" s="6">
        <v>20850</v>
      </c>
      <c r="H557" s="6"/>
      <c r="I557" s="6">
        <v>1267</v>
      </c>
      <c r="J557" s="6"/>
      <c r="K557" s="6">
        <v>1257</v>
      </c>
      <c r="M557" s="4">
        <v>1800</v>
      </c>
      <c r="N557" s="4">
        <f t="shared" si="28"/>
        <v>12088800</v>
      </c>
      <c r="O557" s="4">
        <v>1863</v>
      </c>
      <c r="P557" s="4">
        <f t="shared" si="29"/>
        <v>38843550</v>
      </c>
      <c r="Q557" s="17"/>
      <c r="R557" s="17"/>
    </row>
    <row r="558" spans="1:18" ht="12.75">
      <c r="A558" s="19">
        <v>536</v>
      </c>
      <c r="B558" s="19">
        <v>692</v>
      </c>
      <c r="C558" s="19">
        <v>338</v>
      </c>
      <c r="D558" s="19">
        <v>9</v>
      </c>
      <c r="F558" s="25">
        <v>478</v>
      </c>
      <c r="G558" s="6">
        <v>663</v>
      </c>
      <c r="H558" s="6"/>
      <c r="I558" s="6">
        <v>21</v>
      </c>
      <c r="J558" s="6"/>
      <c r="K558" s="6">
        <v>65</v>
      </c>
      <c r="M558" s="4">
        <v>1800</v>
      </c>
      <c r="N558" s="4">
        <f t="shared" si="28"/>
        <v>860400</v>
      </c>
      <c r="O558" s="4">
        <v>1863</v>
      </c>
      <c r="P558" s="4">
        <f t="shared" si="29"/>
        <v>1235169</v>
      </c>
      <c r="Q558" s="17"/>
      <c r="R558" s="17"/>
    </row>
    <row r="559" spans="1:18" ht="12.75">
      <c r="A559" s="19">
        <v>537</v>
      </c>
      <c r="B559" s="19">
        <v>692</v>
      </c>
      <c r="C559" s="19">
        <v>347</v>
      </c>
      <c r="D559" s="19">
        <v>9</v>
      </c>
      <c r="F559" s="25">
        <v>16454</v>
      </c>
      <c r="G559" s="6">
        <v>17093</v>
      </c>
      <c r="H559" s="6"/>
      <c r="I559" s="6">
        <v>1923</v>
      </c>
      <c r="J559" s="6"/>
      <c r="K559" s="6">
        <v>4739</v>
      </c>
      <c r="M559" s="4">
        <v>1800</v>
      </c>
      <c r="N559" s="4">
        <f t="shared" si="28"/>
        <v>29617200</v>
      </c>
      <c r="O559" s="4">
        <v>1863</v>
      </c>
      <c r="P559" s="4">
        <f t="shared" si="29"/>
        <v>31844259</v>
      </c>
      <c r="Q559" s="17"/>
      <c r="R559" s="17"/>
    </row>
    <row r="560" spans="1:18" ht="12.75">
      <c r="A560" s="19">
        <v>538</v>
      </c>
      <c r="B560" s="19">
        <v>692</v>
      </c>
      <c r="C560" s="19">
        <v>349</v>
      </c>
      <c r="D560" s="19">
        <v>9</v>
      </c>
      <c r="F560" s="25">
        <v>1539</v>
      </c>
      <c r="G560" s="6">
        <v>1922</v>
      </c>
      <c r="H560" s="6"/>
      <c r="I560" s="6">
        <v>203</v>
      </c>
      <c r="J560" s="6"/>
      <c r="K560" s="6">
        <v>41</v>
      </c>
      <c r="M560" s="4">
        <v>1800</v>
      </c>
      <c r="N560" s="4">
        <f t="shared" si="28"/>
        <v>2770200</v>
      </c>
      <c r="O560" s="4">
        <v>1863</v>
      </c>
      <c r="P560" s="4">
        <f t="shared" si="29"/>
        <v>3580686</v>
      </c>
      <c r="Q560" s="17"/>
      <c r="R560" s="17"/>
    </row>
    <row r="561" spans="1:18" ht="12.75">
      <c r="A561" s="19">
        <v>539</v>
      </c>
      <c r="B561" s="19">
        <v>692</v>
      </c>
      <c r="C561" s="19">
        <v>358</v>
      </c>
      <c r="D561" s="19">
        <v>9</v>
      </c>
      <c r="F561" s="25">
        <v>1782</v>
      </c>
      <c r="G561" s="6">
        <v>3810</v>
      </c>
      <c r="H561" s="6"/>
      <c r="I561" s="6">
        <v>102</v>
      </c>
      <c r="J561" s="6"/>
      <c r="K561" s="6">
        <v>533</v>
      </c>
      <c r="M561" s="4">
        <v>1800</v>
      </c>
      <c r="N561" s="4">
        <f t="shared" si="28"/>
        <v>3207600</v>
      </c>
      <c r="O561" s="4">
        <v>1863</v>
      </c>
      <c r="P561" s="4">
        <f t="shared" si="29"/>
        <v>7098030</v>
      </c>
      <c r="Q561" s="17"/>
      <c r="R561" s="17"/>
    </row>
    <row r="562" spans="1:18" ht="12.75">
      <c r="A562" s="19">
        <v>540</v>
      </c>
      <c r="B562" s="19">
        <v>692</v>
      </c>
      <c r="C562" s="19">
        <v>348</v>
      </c>
      <c r="D562" s="19">
        <v>9</v>
      </c>
      <c r="F562" s="25">
        <v>22630</v>
      </c>
      <c r="G562" s="6">
        <v>26441</v>
      </c>
      <c r="H562" s="6"/>
      <c r="I562" s="6">
        <v>2351</v>
      </c>
      <c r="J562" s="6"/>
      <c r="K562" s="6">
        <v>5104</v>
      </c>
      <c r="M562" s="4">
        <v>1800</v>
      </c>
      <c r="N562" s="4">
        <f t="shared" si="28"/>
        <v>40734000</v>
      </c>
      <c r="O562" s="4">
        <v>1863</v>
      </c>
      <c r="P562" s="4">
        <f t="shared" si="29"/>
        <v>49259583</v>
      </c>
      <c r="Q562" s="17"/>
      <c r="R562" s="17"/>
    </row>
    <row r="563" spans="1:18" ht="12.75">
      <c r="A563" s="19">
        <v>541</v>
      </c>
      <c r="B563" s="19">
        <v>692</v>
      </c>
      <c r="C563" s="19">
        <v>377</v>
      </c>
      <c r="D563" s="19">
        <v>9</v>
      </c>
      <c r="F563" s="25">
        <v>2859</v>
      </c>
      <c r="G563" s="6">
        <v>2982</v>
      </c>
      <c r="H563" s="6"/>
      <c r="I563" s="6">
        <v>387</v>
      </c>
      <c r="J563" s="6"/>
      <c r="K563" s="6">
        <v>767</v>
      </c>
      <c r="M563" s="4">
        <v>1800</v>
      </c>
      <c r="N563" s="4">
        <f t="shared" si="28"/>
        <v>5146200</v>
      </c>
      <c r="O563" s="4">
        <v>1863</v>
      </c>
      <c r="P563" s="4">
        <f t="shared" si="29"/>
        <v>5555466</v>
      </c>
      <c r="Q563" s="17"/>
      <c r="R563" s="17"/>
    </row>
    <row r="564" spans="1:18" ht="12.75">
      <c r="A564" s="19">
        <v>542</v>
      </c>
      <c r="B564" s="19">
        <v>692</v>
      </c>
      <c r="C564" s="19">
        <v>379</v>
      </c>
      <c r="D564" s="19">
        <v>9</v>
      </c>
      <c r="F564" s="25">
        <v>7535</v>
      </c>
      <c r="G564" s="6">
        <v>10261</v>
      </c>
      <c r="H564" s="6"/>
      <c r="I564" s="6">
        <v>568</v>
      </c>
      <c r="J564" s="6"/>
      <c r="K564" s="6">
        <v>1084</v>
      </c>
      <c r="M564" s="4">
        <v>1800</v>
      </c>
      <c r="N564" s="4">
        <f t="shared" si="28"/>
        <v>13563000</v>
      </c>
      <c r="O564" s="4">
        <v>1863</v>
      </c>
      <c r="P564" s="4">
        <f t="shared" si="29"/>
        <v>19116243</v>
      </c>
      <c r="Q564" s="17"/>
      <c r="R564" s="17"/>
    </row>
    <row r="565" spans="1:18" ht="12.75">
      <c r="A565" s="19">
        <v>543</v>
      </c>
      <c r="B565" s="19">
        <v>692</v>
      </c>
      <c r="C565" s="19">
        <v>387</v>
      </c>
      <c r="D565" s="19">
        <v>9</v>
      </c>
      <c r="F565" s="25">
        <v>10145</v>
      </c>
      <c r="G565" s="6">
        <v>20064</v>
      </c>
      <c r="H565" s="6"/>
      <c r="I565" s="6">
        <v>803</v>
      </c>
      <c r="J565" s="6"/>
      <c r="K565" s="6">
        <v>508</v>
      </c>
      <c r="M565" s="4">
        <v>1800</v>
      </c>
      <c r="N565" s="4">
        <f t="shared" si="28"/>
        <v>18261000</v>
      </c>
      <c r="O565" s="4">
        <v>1863</v>
      </c>
      <c r="P565" s="4">
        <f t="shared" si="29"/>
        <v>37379232</v>
      </c>
      <c r="Q565" s="17"/>
      <c r="R565" s="17"/>
    </row>
    <row r="566" spans="1:18" ht="12.75">
      <c r="A566" s="19">
        <v>544</v>
      </c>
      <c r="B566" s="19">
        <v>692</v>
      </c>
      <c r="C566" s="19">
        <v>388</v>
      </c>
      <c r="D566" s="19">
        <v>9</v>
      </c>
      <c r="F566" s="25">
        <v>757</v>
      </c>
      <c r="G566" s="6">
        <v>923</v>
      </c>
      <c r="H566" s="6"/>
      <c r="I566" s="6">
        <v>23</v>
      </c>
      <c r="J566" s="6"/>
      <c r="K566" s="6">
        <v>69</v>
      </c>
      <c r="M566" s="4">
        <v>1800</v>
      </c>
      <c r="N566" s="4">
        <f t="shared" si="28"/>
        <v>1362600</v>
      </c>
      <c r="O566" s="4">
        <v>1863</v>
      </c>
      <c r="P566" s="4">
        <f t="shared" si="29"/>
        <v>1719549</v>
      </c>
      <c r="Q566" s="17"/>
      <c r="R566" s="17"/>
    </row>
    <row r="567" spans="1:18" ht="12.75">
      <c r="A567" s="19">
        <v>545</v>
      </c>
      <c r="B567" s="19">
        <v>692</v>
      </c>
      <c r="C567" s="19">
        <v>389</v>
      </c>
      <c r="D567" s="19">
        <v>9</v>
      </c>
      <c r="F567" s="25">
        <v>0</v>
      </c>
      <c r="G567" s="6">
        <v>0</v>
      </c>
      <c r="H567" s="6"/>
      <c r="I567" s="6">
        <v>0</v>
      </c>
      <c r="J567" s="6"/>
      <c r="K567" s="6">
        <v>0</v>
      </c>
      <c r="M567" s="4">
        <v>1800</v>
      </c>
      <c r="N567" s="4">
        <f t="shared" si="28"/>
        <v>0</v>
      </c>
      <c r="O567" s="4">
        <v>1863</v>
      </c>
      <c r="P567" s="4">
        <f t="shared" si="29"/>
        <v>0</v>
      </c>
      <c r="Q567" s="17"/>
      <c r="R567" s="17"/>
    </row>
    <row r="568" spans="1:18" ht="12.75">
      <c r="A568" s="19">
        <v>546</v>
      </c>
      <c r="B568" s="19">
        <v>692</v>
      </c>
      <c r="C568" s="19">
        <v>397</v>
      </c>
      <c r="D568" s="19">
        <v>9</v>
      </c>
      <c r="F568" s="25">
        <v>1081</v>
      </c>
      <c r="G568" s="6">
        <v>3088</v>
      </c>
      <c r="H568" s="6"/>
      <c r="I568" s="6">
        <v>37</v>
      </c>
      <c r="J568" s="6"/>
      <c r="K568" s="6">
        <v>29</v>
      </c>
      <c r="M568" s="4">
        <v>1800</v>
      </c>
      <c r="N568" s="4">
        <f t="shared" si="28"/>
        <v>1945800</v>
      </c>
      <c r="O568" s="4">
        <v>1863</v>
      </c>
      <c r="P568" s="4">
        <f t="shared" si="29"/>
        <v>5752944</v>
      </c>
      <c r="Q568" s="17"/>
      <c r="R568" s="17"/>
    </row>
    <row r="569" spans="1:18" ht="12.75">
      <c r="A569" s="4">
        <v>547</v>
      </c>
      <c r="B569" s="4">
        <v>692</v>
      </c>
      <c r="C569" s="4">
        <v>399</v>
      </c>
      <c r="D569" s="4">
        <v>9</v>
      </c>
      <c r="F569" s="25">
        <v>603</v>
      </c>
      <c r="G569" s="6">
        <v>833</v>
      </c>
      <c r="H569" s="6"/>
      <c r="I569" s="6">
        <v>59</v>
      </c>
      <c r="J569" s="6"/>
      <c r="K569" s="6">
        <v>71</v>
      </c>
      <c r="M569" s="4">
        <v>1800</v>
      </c>
      <c r="N569" s="4">
        <f t="shared" si="28"/>
        <v>1085400</v>
      </c>
      <c r="O569" s="4">
        <v>1863</v>
      </c>
      <c r="P569" s="4">
        <f t="shared" si="29"/>
        <v>1551879</v>
      </c>
      <c r="Q569" s="17"/>
      <c r="R569" s="17"/>
    </row>
    <row r="570" spans="1:18" ht="12.75">
      <c r="A570" s="4">
        <v>548</v>
      </c>
      <c r="B570" s="4">
        <v>692</v>
      </c>
      <c r="C570" s="4">
        <v>398</v>
      </c>
      <c r="D570" s="4">
        <v>9</v>
      </c>
      <c r="F570" s="25">
        <v>3941</v>
      </c>
      <c r="G570" s="6">
        <v>6183</v>
      </c>
      <c r="H570" s="6"/>
      <c r="I570" s="6">
        <v>277</v>
      </c>
      <c r="J570" s="6"/>
      <c r="K570" s="6">
        <v>216</v>
      </c>
      <c r="M570" s="4">
        <v>1800</v>
      </c>
      <c r="N570" s="4">
        <f t="shared" si="28"/>
        <v>7093800</v>
      </c>
      <c r="O570" s="4">
        <v>1863</v>
      </c>
      <c r="P570" s="4">
        <f t="shared" si="29"/>
        <v>11518929</v>
      </c>
      <c r="Q570" s="17"/>
      <c r="R570" s="17"/>
    </row>
    <row r="571" spans="1:18" ht="12.75">
      <c r="A571" s="4">
        <v>549</v>
      </c>
      <c r="B571" s="4">
        <v>692</v>
      </c>
      <c r="C571" s="4">
        <v>67</v>
      </c>
      <c r="D571" s="4">
        <v>9</v>
      </c>
      <c r="F571" s="25">
        <v>6403</v>
      </c>
      <c r="G571" s="6">
        <v>6644</v>
      </c>
      <c r="H571" s="6"/>
      <c r="I571" s="6">
        <v>504</v>
      </c>
      <c r="J571" s="6"/>
      <c r="K571" s="6">
        <v>1360</v>
      </c>
      <c r="M571" s="4">
        <v>1800</v>
      </c>
      <c r="N571" s="4">
        <f t="shared" si="28"/>
        <v>11525400</v>
      </c>
      <c r="O571" s="4">
        <v>1863</v>
      </c>
      <c r="P571" s="4">
        <f t="shared" si="29"/>
        <v>12377772</v>
      </c>
      <c r="Q571" s="17"/>
      <c r="R571" s="17"/>
    </row>
    <row r="572" spans="1:18" ht="12.75">
      <c r="A572" s="19">
        <v>550</v>
      </c>
      <c r="B572" s="19">
        <v>692</v>
      </c>
      <c r="C572" s="19">
        <v>407</v>
      </c>
      <c r="D572" s="19">
        <v>9</v>
      </c>
      <c r="F572" s="25">
        <v>3259</v>
      </c>
      <c r="G572" s="6">
        <v>3432</v>
      </c>
      <c r="H572" s="6"/>
      <c r="I572" s="6">
        <v>120</v>
      </c>
      <c r="J572" s="6"/>
      <c r="K572" s="6">
        <v>129</v>
      </c>
      <c r="M572" s="4">
        <v>1800</v>
      </c>
      <c r="N572" s="4">
        <f t="shared" si="28"/>
        <v>5866200</v>
      </c>
      <c r="O572" s="4">
        <v>1863</v>
      </c>
      <c r="P572" s="4">
        <f t="shared" si="29"/>
        <v>6393816</v>
      </c>
      <c r="Q572" s="17"/>
      <c r="R572" s="17"/>
    </row>
    <row r="573" spans="1:18" ht="12.75">
      <c r="A573" s="19">
        <v>551</v>
      </c>
      <c r="B573" s="19">
        <v>692</v>
      </c>
      <c r="C573" s="19">
        <v>408</v>
      </c>
      <c r="D573" s="19">
        <v>9</v>
      </c>
      <c r="F573" s="25">
        <v>1437</v>
      </c>
      <c r="G573" s="6">
        <v>1516</v>
      </c>
      <c r="H573" s="6"/>
      <c r="I573" s="6">
        <v>41</v>
      </c>
      <c r="J573" s="6"/>
      <c r="K573" s="6">
        <v>290</v>
      </c>
      <c r="M573" s="4">
        <v>1800</v>
      </c>
      <c r="N573" s="4">
        <f t="shared" si="28"/>
        <v>2586600</v>
      </c>
      <c r="O573" s="4">
        <v>1863</v>
      </c>
      <c r="P573" s="4">
        <f t="shared" si="29"/>
        <v>2824308</v>
      </c>
      <c r="Q573" s="17"/>
      <c r="R573" s="17"/>
    </row>
    <row r="574" spans="1:18" ht="12.75">
      <c r="A574" s="19">
        <v>552</v>
      </c>
      <c r="B574" s="19">
        <v>692</v>
      </c>
      <c r="C574" s="19">
        <v>447</v>
      </c>
      <c r="D574" s="19">
        <v>9</v>
      </c>
      <c r="F574" s="25">
        <v>4295</v>
      </c>
      <c r="G574" s="6">
        <v>4729</v>
      </c>
      <c r="H574" s="6"/>
      <c r="I574" s="6">
        <v>376</v>
      </c>
      <c r="J574" s="6"/>
      <c r="K574" s="6">
        <v>970</v>
      </c>
      <c r="M574" s="4">
        <v>1800</v>
      </c>
      <c r="N574" s="4">
        <f t="shared" si="28"/>
        <v>7731000</v>
      </c>
      <c r="O574" s="4">
        <v>1863</v>
      </c>
      <c r="P574" s="4">
        <f t="shared" si="29"/>
        <v>8810127</v>
      </c>
      <c r="Q574" s="17"/>
      <c r="R574" s="17"/>
    </row>
    <row r="575" spans="1:18" ht="12.75">
      <c r="A575" s="4">
        <v>553</v>
      </c>
      <c r="B575" s="4">
        <v>692</v>
      </c>
      <c r="C575" s="4">
        <v>507</v>
      </c>
      <c r="D575" s="4">
        <v>9</v>
      </c>
      <c r="F575" s="25">
        <v>11722</v>
      </c>
      <c r="G575" s="6">
        <v>15474</v>
      </c>
      <c r="H575" s="6"/>
      <c r="I575" s="6">
        <v>1016</v>
      </c>
      <c r="J575" s="6"/>
      <c r="K575" s="6">
        <v>1188</v>
      </c>
      <c r="M575" s="4">
        <v>1800</v>
      </c>
      <c r="N575" s="4">
        <f t="shared" si="28"/>
        <v>21099600</v>
      </c>
      <c r="O575" s="4">
        <v>1863</v>
      </c>
      <c r="P575" s="4">
        <f t="shared" si="29"/>
        <v>28828062</v>
      </c>
      <c r="Q575" s="17"/>
      <c r="R575" s="17"/>
    </row>
    <row r="576" spans="1:18" ht="12.75">
      <c r="A576" s="4">
        <v>554</v>
      </c>
      <c r="B576" s="4">
        <v>692</v>
      </c>
      <c r="C576" s="4">
        <v>607</v>
      </c>
      <c r="D576" s="4">
        <v>9</v>
      </c>
      <c r="F576" s="25">
        <v>4121</v>
      </c>
      <c r="G576" s="6">
        <v>6478</v>
      </c>
      <c r="H576" s="6"/>
      <c r="I576" s="6">
        <v>465</v>
      </c>
      <c r="J576" s="6"/>
      <c r="K576" s="6">
        <v>269</v>
      </c>
      <c r="M576" s="4">
        <v>1800</v>
      </c>
      <c r="N576" s="4">
        <f t="shared" si="28"/>
        <v>7417800</v>
      </c>
      <c r="O576" s="4">
        <v>1863</v>
      </c>
      <c r="P576" s="4">
        <f t="shared" si="29"/>
        <v>12068514</v>
      </c>
      <c r="Q576" s="17"/>
      <c r="R576" s="17"/>
    </row>
    <row r="577" spans="1:18" ht="12.75">
      <c r="A577" s="4">
        <v>555</v>
      </c>
      <c r="B577" s="4">
        <v>692</v>
      </c>
      <c r="C577" s="4">
        <v>727</v>
      </c>
      <c r="D577" s="4">
        <v>9</v>
      </c>
      <c r="F577" s="25">
        <v>2628</v>
      </c>
      <c r="G577" s="6">
        <v>4833</v>
      </c>
      <c r="H577" s="6"/>
      <c r="I577" s="6">
        <v>453</v>
      </c>
      <c r="J577" s="6"/>
      <c r="K577" s="6">
        <v>209</v>
      </c>
      <c r="M577" s="4">
        <v>1800</v>
      </c>
      <c r="N577" s="4">
        <f t="shared" si="28"/>
        <v>4730400</v>
      </c>
      <c r="O577" s="4">
        <v>1863</v>
      </c>
      <c r="P577" s="4">
        <f t="shared" si="29"/>
        <v>9003879</v>
      </c>
      <c r="Q577" s="17"/>
      <c r="R577" s="17"/>
    </row>
    <row r="578" spans="1:18" ht="12.75">
      <c r="A578" s="4">
        <v>556</v>
      </c>
      <c r="B578" s="4">
        <v>692</v>
      </c>
      <c r="C578" s="4">
        <v>907</v>
      </c>
      <c r="D578" s="4">
        <v>9</v>
      </c>
      <c r="F578" s="25">
        <v>3784</v>
      </c>
      <c r="G578" s="6">
        <v>4633</v>
      </c>
      <c r="H578" s="6"/>
      <c r="I578" s="6">
        <v>362</v>
      </c>
      <c r="J578" s="6"/>
      <c r="K578" s="6">
        <v>416</v>
      </c>
      <c r="M578" s="4">
        <v>1800</v>
      </c>
      <c r="N578" s="4">
        <f t="shared" si="28"/>
        <v>6811200</v>
      </c>
      <c r="O578" s="4">
        <v>1863</v>
      </c>
      <c r="P578" s="4">
        <f t="shared" si="29"/>
        <v>8631279</v>
      </c>
      <c r="Q578" s="17"/>
      <c r="R578" s="17"/>
    </row>
    <row r="579" spans="1:18" ht="12.75">
      <c r="A579" s="4">
        <v>557</v>
      </c>
      <c r="B579" s="4">
        <v>692</v>
      </c>
      <c r="C579" s="4">
        <v>999</v>
      </c>
      <c r="D579" s="4">
        <v>9</v>
      </c>
      <c r="F579" s="25">
        <v>5297</v>
      </c>
      <c r="G579" s="6">
        <v>8117</v>
      </c>
      <c r="H579" s="6"/>
      <c r="I579" s="6">
        <v>1326</v>
      </c>
      <c r="J579" s="6"/>
      <c r="K579" s="6">
        <v>531</v>
      </c>
      <c r="M579" s="4">
        <v>1800</v>
      </c>
      <c r="N579" s="4">
        <f t="shared" si="28"/>
        <v>9534600</v>
      </c>
      <c r="O579" s="4">
        <v>1863</v>
      </c>
      <c r="P579" s="4">
        <f t="shared" si="29"/>
        <v>15121971</v>
      </c>
      <c r="Q579" s="17"/>
      <c r="R579" s="17"/>
    </row>
    <row r="580" spans="1:18" ht="12.75">
      <c r="A580" s="19">
        <v>558</v>
      </c>
      <c r="B580" s="19">
        <v>694</v>
      </c>
      <c r="C580" s="19">
        <v>107</v>
      </c>
      <c r="D580" s="19">
        <v>9</v>
      </c>
      <c r="F580" s="25">
        <v>14777</v>
      </c>
      <c r="G580" s="6">
        <v>18296</v>
      </c>
      <c r="H580" s="6"/>
      <c r="I580" s="6">
        <v>766</v>
      </c>
      <c r="J580" s="6"/>
      <c r="K580" s="6">
        <v>1339</v>
      </c>
      <c r="M580" s="4">
        <v>1834</v>
      </c>
      <c r="N580" s="4">
        <f t="shared" si="28"/>
        <v>27101018</v>
      </c>
      <c r="O580" s="4">
        <v>1930</v>
      </c>
      <c r="P580" s="4">
        <f t="shared" si="29"/>
        <v>35311280</v>
      </c>
      <c r="Q580" s="17"/>
      <c r="R580" s="17"/>
    </row>
    <row r="581" spans="1:18" ht="12.75">
      <c r="A581" s="19">
        <v>559</v>
      </c>
      <c r="B581" s="19">
        <v>694</v>
      </c>
      <c r="C581" s="19">
        <v>118</v>
      </c>
      <c r="D581" s="19">
        <v>9</v>
      </c>
      <c r="F581" s="25">
        <v>9543</v>
      </c>
      <c r="G581" s="6">
        <v>13810</v>
      </c>
      <c r="H581" s="6"/>
      <c r="I581" s="6">
        <v>583</v>
      </c>
      <c r="J581" s="6"/>
      <c r="K581" s="6">
        <v>541</v>
      </c>
      <c r="M581" s="4">
        <v>1834</v>
      </c>
      <c r="N581" s="4">
        <f t="shared" si="28"/>
        <v>17501862</v>
      </c>
      <c r="O581" s="4">
        <v>1930</v>
      </c>
      <c r="P581" s="4">
        <f t="shared" si="29"/>
        <v>26653300</v>
      </c>
      <c r="Q581" s="17"/>
      <c r="R581" s="17"/>
    </row>
    <row r="582" spans="1:18" ht="12.75">
      <c r="A582" s="19">
        <v>560</v>
      </c>
      <c r="B582" s="19">
        <v>694</v>
      </c>
      <c r="C582" s="19">
        <v>119</v>
      </c>
      <c r="D582" s="19">
        <v>9</v>
      </c>
      <c r="F582" s="25">
        <v>4773</v>
      </c>
      <c r="G582" s="6">
        <v>6019</v>
      </c>
      <c r="H582" s="6"/>
      <c r="I582" s="6">
        <v>332</v>
      </c>
      <c r="J582" s="6"/>
      <c r="K582" s="6">
        <v>602</v>
      </c>
      <c r="M582" s="4">
        <v>1834</v>
      </c>
      <c r="N582" s="4">
        <f t="shared" si="28"/>
        <v>8753682</v>
      </c>
      <c r="O582" s="4">
        <v>1930</v>
      </c>
      <c r="P582" s="4">
        <f t="shared" si="29"/>
        <v>11616670</v>
      </c>
      <c r="Q582" s="17"/>
      <c r="R582" s="17"/>
    </row>
    <row r="583" spans="1:18" ht="12.75">
      <c r="A583" s="19">
        <v>561</v>
      </c>
      <c r="B583" s="19">
        <v>694</v>
      </c>
      <c r="C583" s="19">
        <v>127</v>
      </c>
      <c r="D583" s="19">
        <v>9</v>
      </c>
      <c r="F583" s="25">
        <v>5441</v>
      </c>
      <c r="G583" s="6">
        <v>5584</v>
      </c>
      <c r="H583" s="6"/>
      <c r="I583" s="6">
        <v>366</v>
      </c>
      <c r="J583" s="6"/>
      <c r="K583" s="6">
        <v>540</v>
      </c>
      <c r="M583" s="4">
        <v>1834</v>
      </c>
      <c r="N583" s="4">
        <f t="shared" si="28"/>
        <v>9978794</v>
      </c>
      <c r="O583" s="4">
        <v>1930</v>
      </c>
      <c r="P583" s="4">
        <f t="shared" si="29"/>
        <v>10777120</v>
      </c>
      <c r="Q583" s="17"/>
      <c r="R583" s="17"/>
    </row>
    <row r="584" spans="1:18" ht="12.75">
      <c r="A584" s="19">
        <v>562</v>
      </c>
      <c r="B584" s="19">
        <v>694</v>
      </c>
      <c r="C584" s="19">
        <v>128</v>
      </c>
      <c r="D584" s="19">
        <v>9</v>
      </c>
      <c r="F584" s="25">
        <v>9246</v>
      </c>
      <c r="G584" s="6">
        <v>13041</v>
      </c>
      <c r="H584" s="6"/>
      <c r="I584" s="6">
        <v>419</v>
      </c>
      <c r="J584" s="6"/>
      <c r="K584" s="6">
        <v>843</v>
      </c>
      <c r="M584" s="4">
        <v>1834</v>
      </c>
      <c r="N584" s="4">
        <f t="shared" si="28"/>
        <v>16957164</v>
      </c>
      <c r="O584" s="4">
        <v>1930</v>
      </c>
      <c r="P584" s="4">
        <f t="shared" si="29"/>
        <v>25169130</v>
      </c>
      <c r="Q584" s="17"/>
      <c r="R584" s="17"/>
    </row>
    <row r="585" spans="1:18" ht="12.75">
      <c r="A585" s="19">
        <v>563</v>
      </c>
      <c r="B585" s="19">
        <v>694</v>
      </c>
      <c r="C585" s="19">
        <v>139</v>
      </c>
      <c r="D585" s="19">
        <v>9</v>
      </c>
      <c r="F585" s="25">
        <v>17934</v>
      </c>
      <c r="G585" s="6">
        <v>18222</v>
      </c>
      <c r="H585" s="6"/>
      <c r="I585" s="6">
        <v>932</v>
      </c>
      <c r="J585" s="6"/>
      <c r="K585" s="6">
        <v>4059</v>
      </c>
      <c r="M585" s="4">
        <v>1834</v>
      </c>
      <c r="N585" s="4">
        <f t="shared" si="28"/>
        <v>32890956</v>
      </c>
      <c r="O585" s="4">
        <v>1930</v>
      </c>
      <c r="P585" s="4">
        <f t="shared" si="29"/>
        <v>35168460</v>
      </c>
      <c r="Q585" s="17"/>
      <c r="R585" s="17"/>
    </row>
    <row r="586" spans="1:18" ht="12.75">
      <c r="A586" s="19">
        <v>564</v>
      </c>
      <c r="B586" s="19">
        <v>694</v>
      </c>
      <c r="C586" s="19">
        <v>147</v>
      </c>
      <c r="D586" s="19">
        <v>9</v>
      </c>
      <c r="F586" s="25">
        <v>10278</v>
      </c>
      <c r="G586" s="6">
        <v>10686</v>
      </c>
      <c r="H586" s="6"/>
      <c r="I586" s="6">
        <v>407</v>
      </c>
      <c r="J586" s="6"/>
      <c r="K586" s="6">
        <v>1551</v>
      </c>
      <c r="M586" s="4">
        <v>1834</v>
      </c>
      <c r="N586" s="4">
        <f t="shared" si="28"/>
        <v>18849852</v>
      </c>
      <c r="O586" s="4">
        <v>1930</v>
      </c>
      <c r="P586" s="4">
        <f t="shared" si="29"/>
        <v>20623980</v>
      </c>
      <c r="Q586" s="17"/>
      <c r="R586" s="17"/>
    </row>
    <row r="587" spans="1:18" ht="12.75">
      <c r="A587" s="19">
        <v>565</v>
      </c>
      <c r="B587" s="19">
        <v>694</v>
      </c>
      <c r="C587" s="19">
        <v>148</v>
      </c>
      <c r="D587" s="19">
        <v>9</v>
      </c>
      <c r="F587" s="25">
        <v>11011</v>
      </c>
      <c r="G587" s="6">
        <v>12322</v>
      </c>
      <c r="H587" s="6"/>
      <c r="I587" s="6">
        <v>572</v>
      </c>
      <c r="J587" s="6"/>
      <c r="K587" s="6">
        <v>1302</v>
      </c>
      <c r="M587" s="4">
        <v>1834</v>
      </c>
      <c r="N587" s="4">
        <f t="shared" si="28"/>
        <v>20194174</v>
      </c>
      <c r="O587" s="4">
        <v>1930</v>
      </c>
      <c r="P587" s="4">
        <f t="shared" si="29"/>
        <v>23781460</v>
      </c>
      <c r="Q587" s="17"/>
      <c r="R587" s="17"/>
    </row>
    <row r="588" spans="1:18" ht="12.75">
      <c r="A588" s="19">
        <v>566</v>
      </c>
      <c r="B588" s="19">
        <v>694</v>
      </c>
      <c r="C588" s="19">
        <v>157</v>
      </c>
      <c r="D588" s="19">
        <v>9</v>
      </c>
      <c r="F588" s="25">
        <v>1507</v>
      </c>
      <c r="G588" s="6">
        <v>2330</v>
      </c>
      <c r="H588" s="6"/>
      <c r="I588" s="6">
        <v>243</v>
      </c>
      <c r="J588" s="6"/>
      <c r="K588" s="6">
        <v>135</v>
      </c>
      <c r="M588" s="4">
        <v>1834</v>
      </c>
      <c r="N588" s="4">
        <f t="shared" si="28"/>
        <v>2763838</v>
      </c>
      <c r="O588" s="4">
        <v>1930</v>
      </c>
      <c r="P588" s="4">
        <f t="shared" si="29"/>
        <v>4496900</v>
      </c>
      <c r="Q588" s="17"/>
      <c r="R588" s="17"/>
    </row>
    <row r="589" spans="1:18" ht="12.75">
      <c r="A589" s="19">
        <v>567</v>
      </c>
      <c r="B589" s="19">
        <v>694</v>
      </c>
      <c r="C589" s="19">
        <v>158</v>
      </c>
      <c r="D589" s="19">
        <v>9</v>
      </c>
      <c r="F589" s="25">
        <v>7084</v>
      </c>
      <c r="G589" s="6">
        <v>7662</v>
      </c>
      <c r="H589" s="6"/>
      <c r="I589" s="6">
        <v>463</v>
      </c>
      <c r="J589" s="6"/>
      <c r="K589" s="6">
        <v>590</v>
      </c>
      <c r="M589" s="4">
        <v>1834</v>
      </c>
      <c r="N589" s="4">
        <f t="shared" si="28"/>
        <v>12992056</v>
      </c>
      <c r="O589" s="4">
        <v>1930</v>
      </c>
      <c r="P589" s="4">
        <f t="shared" si="29"/>
        <v>14787660</v>
      </c>
      <c r="Q589" s="17"/>
      <c r="R589" s="17"/>
    </row>
    <row r="590" spans="1:18" ht="12.75">
      <c r="A590" s="19">
        <v>568</v>
      </c>
      <c r="B590" s="19">
        <v>694</v>
      </c>
      <c r="C590" s="19">
        <v>159</v>
      </c>
      <c r="D590" s="19">
        <v>9</v>
      </c>
      <c r="F590" s="25">
        <v>2795</v>
      </c>
      <c r="G590" s="6">
        <v>3601</v>
      </c>
      <c r="H590" s="6"/>
      <c r="I590" s="6">
        <v>157</v>
      </c>
      <c r="J590" s="6"/>
      <c r="K590" s="6">
        <v>630</v>
      </c>
      <c r="M590" s="4">
        <v>1834</v>
      </c>
      <c r="N590" s="4">
        <f t="shared" si="28"/>
        <v>5126030</v>
      </c>
      <c r="O590" s="4">
        <v>1930</v>
      </c>
      <c r="P590" s="4">
        <f t="shared" si="29"/>
        <v>6949930</v>
      </c>
      <c r="Q590" s="17"/>
      <c r="R590" s="17"/>
    </row>
    <row r="591" spans="1:18" ht="12.75">
      <c r="A591" s="19">
        <v>569</v>
      </c>
      <c r="B591" s="19">
        <v>694</v>
      </c>
      <c r="C591" s="19">
        <v>168</v>
      </c>
      <c r="D591" s="19">
        <v>9</v>
      </c>
      <c r="F591" s="25">
        <v>9099</v>
      </c>
      <c r="G591" s="6">
        <v>11312</v>
      </c>
      <c r="H591" s="6"/>
      <c r="I591" s="6">
        <v>510</v>
      </c>
      <c r="J591" s="6"/>
      <c r="K591" s="6">
        <v>1089</v>
      </c>
      <c r="M591" s="4">
        <v>1834</v>
      </c>
      <c r="N591" s="4">
        <f t="shared" si="28"/>
        <v>16687566</v>
      </c>
      <c r="O591" s="4">
        <v>1930</v>
      </c>
      <c r="P591" s="4">
        <f t="shared" si="29"/>
        <v>21832160</v>
      </c>
      <c r="Q591" s="17"/>
      <c r="R591" s="17"/>
    </row>
    <row r="592" spans="1:18" ht="12.75">
      <c r="A592" s="19">
        <v>570</v>
      </c>
      <c r="B592" s="19">
        <v>694</v>
      </c>
      <c r="C592" s="19">
        <v>178</v>
      </c>
      <c r="D592" s="19">
        <v>9</v>
      </c>
      <c r="F592" s="25">
        <v>1856</v>
      </c>
      <c r="G592" s="6">
        <v>2036</v>
      </c>
      <c r="H592" s="6"/>
      <c r="I592" s="6">
        <v>137</v>
      </c>
      <c r="J592" s="6"/>
      <c r="K592" s="6">
        <v>151</v>
      </c>
      <c r="M592" s="4">
        <v>1834</v>
      </c>
      <c r="N592" s="4">
        <f t="shared" si="28"/>
        <v>3403904</v>
      </c>
      <c r="O592" s="4">
        <v>1930</v>
      </c>
      <c r="P592" s="4">
        <f t="shared" si="29"/>
        <v>3929480</v>
      </c>
      <c r="Q592" s="17"/>
      <c r="R592" s="17"/>
    </row>
    <row r="593" spans="1:18" ht="12.75">
      <c r="A593" s="19">
        <v>571</v>
      </c>
      <c r="B593" s="19">
        <v>694</v>
      </c>
      <c r="C593" s="19">
        <v>179</v>
      </c>
      <c r="D593" s="19">
        <v>9</v>
      </c>
      <c r="F593" s="25">
        <v>4104</v>
      </c>
      <c r="G593" s="6">
        <v>4235</v>
      </c>
      <c r="H593" s="6"/>
      <c r="I593" s="6">
        <v>310</v>
      </c>
      <c r="J593" s="6"/>
      <c r="K593" s="6">
        <v>498</v>
      </c>
      <c r="M593" s="4">
        <v>1834</v>
      </c>
      <c r="N593" s="4">
        <f aca="true" t="shared" si="30" ref="N593:N656">M593*F593</f>
        <v>7526736</v>
      </c>
      <c r="O593" s="4">
        <v>1930</v>
      </c>
      <c r="P593" s="4">
        <f aca="true" t="shared" si="31" ref="P593:P656">O593*G593</f>
        <v>8173550</v>
      </c>
      <c r="Q593" s="17"/>
      <c r="R593" s="17"/>
    </row>
    <row r="594" spans="1:18" ht="12.75">
      <c r="A594" s="19">
        <v>572</v>
      </c>
      <c r="B594" s="19">
        <v>694</v>
      </c>
      <c r="C594" s="19">
        <v>187</v>
      </c>
      <c r="D594" s="19">
        <v>9</v>
      </c>
      <c r="F594" s="25">
        <v>3229</v>
      </c>
      <c r="G594" s="6">
        <v>3755</v>
      </c>
      <c r="H594" s="6"/>
      <c r="I594" s="6">
        <v>241</v>
      </c>
      <c r="J594" s="6"/>
      <c r="K594" s="6">
        <v>626</v>
      </c>
      <c r="M594" s="4">
        <v>1834</v>
      </c>
      <c r="N594" s="4">
        <f t="shared" si="30"/>
        <v>5921986</v>
      </c>
      <c r="O594" s="4">
        <v>1930</v>
      </c>
      <c r="P594" s="4">
        <f t="shared" si="31"/>
        <v>7247150</v>
      </c>
      <c r="Q594" s="17"/>
      <c r="R594" s="17"/>
    </row>
    <row r="595" spans="1:18" ht="12.75">
      <c r="A595" s="19">
        <v>573</v>
      </c>
      <c r="B595" s="19">
        <v>694</v>
      </c>
      <c r="C595" s="19">
        <v>188</v>
      </c>
      <c r="D595" s="19">
        <v>9</v>
      </c>
      <c r="F595" s="25">
        <v>1936</v>
      </c>
      <c r="G595" s="6">
        <v>3642</v>
      </c>
      <c r="H595" s="6"/>
      <c r="I595" s="6">
        <v>239</v>
      </c>
      <c r="J595" s="6"/>
      <c r="K595" s="6">
        <v>487</v>
      </c>
      <c r="M595" s="4">
        <v>1834</v>
      </c>
      <c r="N595" s="4">
        <f t="shared" si="30"/>
        <v>3550624</v>
      </c>
      <c r="O595" s="4">
        <v>1930</v>
      </c>
      <c r="P595" s="4">
        <f t="shared" si="31"/>
        <v>7029060</v>
      </c>
      <c r="Q595" s="17"/>
      <c r="R595" s="17"/>
    </row>
    <row r="596" spans="1:18" ht="12.75">
      <c r="A596" s="19">
        <v>574</v>
      </c>
      <c r="B596" s="19">
        <v>694</v>
      </c>
      <c r="C596" s="19">
        <v>177</v>
      </c>
      <c r="D596" s="19">
        <v>9</v>
      </c>
      <c r="F596" s="25">
        <v>12056</v>
      </c>
      <c r="G596" s="6">
        <v>13921</v>
      </c>
      <c r="H596" s="6"/>
      <c r="I596" s="6">
        <v>879</v>
      </c>
      <c r="J596" s="6"/>
      <c r="K596" s="6">
        <v>1491</v>
      </c>
      <c r="M596" s="4">
        <v>1834</v>
      </c>
      <c r="N596" s="4">
        <f t="shared" si="30"/>
        <v>22110704</v>
      </c>
      <c r="O596" s="4">
        <v>1930</v>
      </c>
      <c r="P596" s="4">
        <f t="shared" si="31"/>
        <v>26867530</v>
      </c>
      <c r="Q596" s="17"/>
      <c r="R596" s="17"/>
    </row>
    <row r="597" spans="1:18" ht="12.75">
      <c r="A597" s="19">
        <v>575</v>
      </c>
      <c r="B597" s="19">
        <v>694</v>
      </c>
      <c r="C597" s="19">
        <v>199</v>
      </c>
      <c r="D597" s="19">
        <v>9</v>
      </c>
      <c r="F597" s="25">
        <v>2643</v>
      </c>
      <c r="G597" s="6">
        <v>3592</v>
      </c>
      <c r="H597" s="6"/>
      <c r="I597" s="6">
        <v>112</v>
      </c>
      <c r="J597" s="6"/>
      <c r="K597" s="6">
        <v>449</v>
      </c>
      <c r="M597" s="4">
        <v>1834</v>
      </c>
      <c r="N597" s="4">
        <f t="shared" si="30"/>
        <v>4847262</v>
      </c>
      <c r="O597" s="4">
        <v>1930</v>
      </c>
      <c r="P597" s="4">
        <f t="shared" si="31"/>
        <v>6932560</v>
      </c>
      <c r="Q597" s="17"/>
      <c r="R597" s="17"/>
    </row>
    <row r="598" spans="1:18" ht="12.75">
      <c r="A598" s="19">
        <v>576</v>
      </c>
      <c r="B598" s="19">
        <v>694</v>
      </c>
      <c r="C598" s="19">
        <v>207</v>
      </c>
      <c r="D598" s="19">
        <v>9</v>
      </c>
      <c r="F598" s="25">
        <v>6703</v>
      </c>
      <c r="G598" s="6">
        <v>17789</v>
      </c>
      <c r="H598" s="6"/>
      <c r="I598" s="6">
        <v>1173</v>
      </c>
      <c r="J598" s="6"/>
      <c r="K598" s="6">
        <v>1405</v>
      </c>
      <c r="M598" s="4">
        <v>1834</v>
      </c>
      <c r="N598" s="4">
        <f t="shared" si="30"/>
        <v>12293302</v>
      </c>
      <c r="O598" s="4">
        <v>1930</v>
      </c>
      <c r="P598" s="4">
        <f t="shared" si="31"/>
        <v>34332770</v>
      </c>
      <c r="Q598" s="17"/>
      <c r="R598" s="17"/>
    </row>
    <row r="599" spans="1:18" ht="12.75">
      <c r="A599" s="19">
        <v>577</v>
      </c>
      <c r="B599" s="19">
        <v>694</v>
      </c>
      <c r="C599" s="19">
        <v>208</v>
      </c>
      <c r="D599" s="19">
        <v>9</v>
      </c>
      <c r="F599" s="25">
        <v>13586</v>
      </c>
      <c r="G599" s="6">
        <v>28395</v>
      </c>
      <c r="H599" s="6"/>
      <c r="I599" s="6">
        <v>2049</v>
      </c>
      <c r="J599" s="6"/>
      <c r="K599" s="6">
        <v>1957</v>
      </c>
      <c r="M599" s="4">
        <v>1834</v>
      </c>
      <c r="N599" s="4">
        <f t="shared" si="30"/>
        <v>24916724</v>
      </c>
      <c r="O599" s="4">
        <v>1930</v>
      </c>
      <c r="P599" s="4">
        <f t="shared" si="31"/>
        <v>54802350</v>
      </c>
      <c r="Q599" s="17"/>
      <c r="R599" s="17"/>
    </row>
    <row r="600" spans="1:18" ht="12.75">
      <c r="A600" s="19">
        <v>578</v>
      </c>
      <c r="B600" s="19">
        <v>694</v>
      </c>
      <c r="C600" s="19">
        <v>209</v>
      </c>
      <c r="D600" s="19">
        <v>9</v>
      </c>
      <c r="F600" s="25">
        <v>1898</v>
      </c>
      <c r="G600" s="6">
        <v>4242</v>
      </c>
      <c r="H600" s="6"/>
      <c r="I600" s="6">
        <v>425</v>
      </c>
      <c r="J600" s="6"/>
      <c r="K600" s="6">
        <v>227</v>
      </c>
      <c r="M600" s="4">
        <v>1834</v>
      </c>
      <c r="N600" s="4">
        <f t="shared" si="30"/>
        <v>3480932</v>
      </c>
      <c r="O600" s="4">
        <v>1930</v>
      </c>
      <c r="P600" s="4">
        <f t="shared" si="31"/>
        <v>8187060</v>
      </c>
      <c r="Q600" s="17"/>
      <c r="R600" s="17"/>
    </row>
    <row r="601" spans="1:18" ht="12.75">
      <c r="A601" s="19">
        <v>579</v>
      </c>
      <c r="B601" s="19">
        <v>694</v>
      </c>
      <c r="C601" s="19">
        <v>219</v>
      </c>
      <c r="D601" s="19">
        <v>9</v>
      </c>
      <c r="F601" s="25">
        <v>14373</v>
      </c>
      <c r="G601" s="6">
        <v>16403</v>
      </c>
      <c r="H601" s="6"/>
      <c r="I601" s="6">
        <v>967</v>
      </c>
      <c r="J601" s="6"/>
      <c r="K601" s="6">
        <v>3445</v>
      </c>
      <c r="M601" s="4">
        <v>1834</v>
      </c>
      <c r="N601" s="4">
        <f t="shared" si="30"/>
        <v>26360082</v>
      </c>
      <c r="O601" s="4">
        <v>1930</v>
      </c>
      <c r="P601" s="4">
        <f t="shared" si="31"/>
        <v>31657790</v>
      </c>
      <c r="Q601" s="17"/>
      <c r="R601" s="17"/>
    </row>
    <row r="602" spans="1:18" ht="12.75">
      <c r="A602" s="19">
        <v>580</v>
      </c>
      <c r="B602" s="19">
        <v>694</v>
      </c>
      <c r="C602" s="19">
        <v>227</v>
      </c>
      <c r="D602" s="19">
        <v>9</v>
      </c>
      <c r="F602" s="25">
        <v>7378</v>
      </c>
      <c r="G602" s="6">
        <v>9874</v>
      </c>
      <c r="H602" s="6"/>
      <c r="I602" s="6">
        <v>1118</v>
      </c>
      <c r="J602" s="6"/>
      <c r="K602" s="6">
        <v>1052</v>
      </c>
      <c r="M602" s="4">
        <v>1834</v>
      </c>
      <c r="N602" s="4">
        <f t="shared" si="30"/>
        <v>13531252</v>
      </c>
      <c r="O602" s="4">
        <v>1930</v>
      </c>
      <c r="P602" s="4">
        <f t="shared" si="31"/>
        <v>19056820</v>
      </c>
      <c r="Q602" s="17"/>
      <c r="R602" s="17"/>
    </row>
    <row r="603" spans="1:18" ht="12.75">
      <c r="A603" s="19">
        <v>581</v>
      </c>
      <c r="B603" s="19">
        <v>694</v>
      </c>
      <c r="C603" s="19">
        <v>228</v>
      </c>
      <c r="D603" s="19">
        <v>9</v>
      </c>
      <c r="F603" s="25">
        <v>9715</v>
      </c>
      <c r="G603" s="6">
        <v>11117</v>
      </c>
      <c r="H603" s="6"/>
      <c r="I603" s="6">
        <v>564</v>
      </c>
      <c r="J603" s="6"/>
      <c r="K603" s="6">
        <v>1235</v>
      </c>
      <c r="M603" s="4">
        <v>1834</v>
      </c>
      <c r="N603" s="4">
        <f t="shared" si="30"/>
        <v>17817310</v>
      </c>
      <c r="O603" s="4">
        <v>1930</v>
      </c>
      <c r="P603" s="4">
        <f t="shared" si="31"/>
        <v>21455810</v>
      </c>
      <c r="Q603" s="17"/>
      <c r="R603" s="17"/>
    </row>
    <row r="604" spans="1:18" ht="12.75">
      <c r="A604" s="19">
        <v>582</v>
      </c>
      <c r="B604" s="19">
        <v>694</v>
      </c>
      <c r="C604" s="19">
        <v>239</v>
      </c>
      <c r="D604" s="19">
        <v>9</v>
      </c>
      <c r="F604" s="25">
        <v>2547</v>
      </c>
      <c r="G604" s="6">
        <v>4955</v>
      </c>
      <c r="H604" s="6"/>
      <c r="I604" s="6">
        <v>371</v>
      </c>
      <c r="J604" s="6"/>
      <c r="K604" s="6">
        <v>236</v>
      </c>
      <c r="M604" s="4">
        <v>1834</v>
      </c>
      <c r="N604" s="4">
        <f t="shared" si="30"/>
        <v>4671198</v>
      </c>
      <c r="O604" s="4">
        <v>1930</v>
      </c>
      <c r="P604" s="4">
        <f t="shared" si="31"/>
        <v>9563150</v>
      </c>
      <c r="Q604" s="17"/>
      <c r="R604" s="17"/>
    </row>
    <row r="605" spans="1:18" ht="12.75">
      <c r="A605" s="19">
        <v>583</v>
      </c>
      <c r="B605" s="19">
        <v>694</v>
      </c>
      <c r="C605" s="19">
        <v>248</v>
      </c>
      <c r="D605" s="19">
        <v>9</v>
      </c>
      <c r="F605" s="25">
        <v>1082</v>
      </c>
      <c r="G605" s="6">
        <v>2343</v>
      </c>
      <c r="H605" s="6"/>
      <c r="I605" s="6">
        <v>151</v>
      </c>
      <c r="J605" s="6"/>
      <c r="K605" s="6">
        <v>434</v>
      </c>
      <c r="M605" s="4">
        <v>1834</v>
      </c>
      <c r="N605" s="4">
        <f t="shared" si="30"/>
        <v>1984388</v>
      </c>
      <c r="O605" s="4">
        <v>1930</v>
      </c>
      <c r="P605" s="4">
        <f t="shared" si="31"/>
        <v>4521990</v>
      </c>
      <c r="Q605" s="17"/>
      <c r="R605" s="17"/>
    </row>
    <row r="606" spans="1:18" ht="12.75">
      <c r="A606" s="19">
        <v>584</v>
      </c>
      <c r="B606" s="19">
        <v>694</v>
      </c>
      <c r="C606" s="19">
        <v>258</v>
      </c>
      <c r="D606" s="19">
        <v>9</v>
      </c>
      <c r="F606" s="25">
        <v>2668</v>
      </c>
      <c r="G606" s="6">
        <v>4204</v>
      </c>
      <c r="H606" s="6"/>
      <c r="I606" s="6">
        <v>376</v>
      </c>
      <c r="J606" s="6"/>
      <c r="K606" s="6">
        <v>466</v>
      </c>
      <c r="M606" s="4">
        <v>1834</v>
      </c>
      <c r="N606" s="4">
        <f t="shared" si="30"/>
        <v>4893112</v>
      </c>
      <c r="O606" s="4">
        <v>1930</v>
      </c>
      <c r="P606" s="4">
        <f t="shared" si="31"/>
        <v>8113720</v>
      </c>
      <c r="Q606" s="17"/>
      <c r="R606" s="17"/>
    </row>
    <row r="607" spans="1:18" ht="12.75">
      <c r="A607" s="19">
        <v>585</v>
      </c>
      <c r="B607" s="19">
        <v>694</v>
      </c>
      <c r="C607" s="19">
        <v>259</v>
      </c>
      <c r="D607" s="19">
        <v>9</v>
      </c>
      <c r="F607" s="25">
        <v>13348</v>
      </c>
      <c r="G607" s="6">
        <v>28009</v>
      </c>
      <c r="H607" s="6"/>
      <c r="I607" s="6">
        <v>1677</v>
      </c>
      <c r="J607" s="6"/>
      <c r="K607" s="6">
        <v>1564</v>
      </c>
      <c r="M607" s="4">
        <v>1834</v>
      </c>
      <c r="N607" s="4">
        <f t="shared" si="30"/>
        <v>24480232</v>
      </c>
      <c r="O607" s="4">
        <v>1930</v>
      </c>
      <c r="P607" s="4">
        <f t="shared" si="31"/>
        <v>54057370</v>
      </c>
      <c r="Q607" s="17"/>
      <c r="R607" s="17"/>
    </row>
    <row r="608" spans="1:18" ht="12.75">
      <c r="A608" s="4">
        <v>586</v>
      </c>
      <c r="B608" s="4">
        <v>694</v>
      </c>
      <c r="C608" s="4">
        <v>267</v>
      </c>
      <c r="D608" s="4">
        <v>9</v>
      </c>
      <c r="F608" s="25">
        <v>532</v>
      </c>
      <c r="G608" s="6">
        <v>674</v>
      </c>
      <c r="H608" s="6"/>
      <c r="I608" s="6">
        <v>45</v>
      </c>
      <c r="J608" s="6"/>
      <c r="K608" s="6">
        <v>27</v>
      </c>
      <c r="M608" s="4">
        <v>1834</v>
      </c>
      <c r="N608" s="4">
        <f t="shared" si="30"/>
        <v>975688</v>
      </c>
      <c r="O608" s="4">
        <v>1930</v>
      </c>
      <c r="P608" s="4">
        <f t="shared" si="31"/>
        <v>1300820</v>
      </c>
      <c r="Q608" s="17"/>
      <c r="R608" s="17"/>
    </row>
    <row r="609" spans="1:18" ht="12.75">
      <c r="A609" s="19">
        <v>587</v>
      </c>
      <c r="B609" s="19">
        <v>694</v>
      </c>
      <c r="C609" s="19">
        <v>268</v>
      </c>
      <c r="D609" s="19">
        <v>9</v>
      </c>
      <c r="F609" s="25">
        <v>13087</v>
      </c>
      <c r="G609" s="6">
        <v>23384</v>
      </c>
      <c r="H609" s="6"/>
      <c r="I609" s="6">
        <v>735</v>
      </c>
      <c r="J609" s="6"/>
      <c r="K609" s="6">
        <v>1654</v>
      </c>
      <c r="M609" s="4">
        <v>1834</v>
      </c>
      <c r="N609" s="4">
        <f t="shared" si="30"/>
        <v>24001558</v>
      </c>
      <c r="O609" s="4">
        <v>1930</v>
      </c>
      <c r="P609" s="4">
        <f t="shared" si="31"/>
        <v>45131120</v>
      </c>
      <c r="Q609" s="17"/>
      <c r="R609" s="17"/>
    </row>
    <row r="610" spans="1:18" ht="12.75">
      <c r="A610" s="19">
        <v>588</v>
      </c>
      <c r="B610" s="19">
        <v>694</v>
      </c>
      <c r="C610" s="19">
        <v>269</v>
      </c>
      <c r="D610" s="19">
        <v>9</v>
      </c>
      <c r="F610" s="25">
        <v>1755</v>
      </c>
      <c r="G610" s="6">
        <v>2011</v>
      </c>
      <c r="H610" s="6"/>
      <c r="I610" s="6">
        <v>40</v>
      </c>
      <c r="J610" s="6"/>
      <c r="K610" s="6">
        <v>232</v>
      </c>
      <c r="M610" s="4">
        <v>1834</v>
      </c>
      <c r="N610" s="4">
        <f t="shared" si="30"/>
        <v>3218670</v>
      </c>
      <c r="O610" s="4">
        <v>1930</v>
      </c>
      <c r="P610" s="4">
        <f t="shared" si="31"/>
        <v>3881230</v>
      </c>
      <c r="Q610" s="17"/>
      <c r="R610" s="17"/>
    </row>
    <row r="611" spans="1:18" ht="12.75">
      <c r="A611" s="19">
        <v>589</v>
      </c>
      <c r="B611" s="19">
        <v>694</v>
      </c>
      <c r="C611" s="19">
        <v>278</v>
      </c>
      <c r="D611" s="19">
        <v>9</v>
      </c>
      <c r="F611" s="25">
        <v>3844</v>
      </c>
      <c r="G611" s="6">
        <v>17342</v>
      </c>
      <c r="H611" s="6"/>
      <c r="I611" s="6">
        <v>683</v>
      </c>
      <c r="J611" s="6"/>
      <c r="K611" s="6">
        <v>226</v>
      </c>
      <c r="M611" s="4">
        <v>1834</v>
      </c>
      <c r="N611" s="4">
        <f t="shared" si="30"/>
        <v>7049896</v>
      </c>
      <c r="O611" s="4">
        <v>1930</v>
      </c>
      <c r="P611" s="4">
        <f t="shared" si="31"/>
        <v>33470060</v>
      </c>
      <c r="Q611" s="17"/>
      <c r="R611" s="17"/>
    </row>
    <row r="612" spans="1:18" ht="12.75">
      <c r="A612" s="19">
        <v>590</v>
      </c>
      <c r="B612" s="19">
        <v>694</v>
      </c>
      <c r="C612" s="19">
        <v>287</v>
      </c>
      <c r="D612" s="19">
        <v>9</v>
      </c>
      <c r="F612" s="25">
        <v>4753</v>
      </c>
      <c r="G612" s="6">
        <v>7248</v>
      </c>
      <c r="H612" s="6"/>
      <c r="I612" s="6">
        <v>569</v>
      </c>
      <c r="J612" s="6"/>
      <c r="K612" s="6">
        <v>168</v>
      </c>
      <c r="M612" s="4">
        <v>1834</v>
      </c>
      <c r="N612" s="4">
        <f t="shared" si="30"/>
        <v>8717002</v>
      </c>
      <c r="O612" s="4">
        <v>1930</v>
      </c>
      <c r="P612" s="4">
        <f t="shared" si="31"/>
        <v>13988640</v>
      </c>
      <c r="Q612" s="17"/>
      <c r="R612" s="17"/>
    </row>
    <row r="613" spans="1:18" ht="12.75">
      <c r="A613" s="19">
        <v>591</v>
      </c>
      <c r="B613" s="19">
        <v>694</v>
      </c>
      <c r="C613" s="19">
        <v>289</v>
      </c>
      <c r="D613" s="19">
        <v>9</v>
      </c>
      <c r="F613" s="25">
        <v>2563</v>
      </c>
      <c r="G613" s="6">
        <v>2819</v>
      </c>
      <c r="H613" s="6"/>
      <c r="I613" s="6">
        <v>135</v>
      </c>
      <c r="J613" s="6"/>
      <c r="K613" s="6">
        <v>343</v>
      </c>
      <c r="M613" s="4">
        <v>1834</v>
      </c>
      <c r="N613" s="4">
        <f t="shared" si="30"/>
        <v>4700542</v>
      </c>
      <c r="O613" s="4">
        <v>1930</v>
      </c>
      <c r="P613" s="4">
        <f t="shared" si="31"/>
        <v>5440670</v>
      </c>
      <c r="Q613" s="17"/>
      <c r="R613" s="17"/>
    </row>
    <row r="614" spans="1:18" ht="12.75">
      <c r="A614" s="19">
        <v>592</v>
      </c>
      <c r="B614" s="19">
        <v>694</v>
      </c>
      <c r="C614" s="19">
        <v>279</v>
      </c>
      <c r="D614" s="19">
        <v>9</v>
      </c>
      <c r="F614" s="25">
        <v>7097</v>
      </c>
      <c r="G614" s="6">
        <v>9922</v>
      </c>
      <c r="H614" s="6"/>
      <c r="I614" s="6">
        <v>662</v>
      </c>
      <c r="J614" s="6"/>
      <c r="K614" s="6">
        <v>1054</v>
      </c>
      <c r="M614" s="4">
        <v>1834</v>
      </c>
      <c r="N614" s="4">
        <f t="shared" si="30"/>
        <v>13015898</v>
      </c>
      <c r="O614" s="4">
        <v>1930</v>
      </c>
      <c r="P614" s="4">
        <f t="shared" si="31"/>
        <v>19149460</v>
      </c>
      <c r="Q614" s="17"/>
      <c r="R614" s="17"/>
    </row>
    <row r="615" spans="1:18" ht="12.75">
      <c r="A615" s="19">
        <v>593</v>
      </c>
      <c r="B615" s="19">
        <v>694</v>
      </c>
      <c r="C615" s="19">
        <v>299</v>
      </c>
      <c r="D615" s="19">
        <v>9</v>
      </c>
      <c r="F615" s="25">
        <v>1401</v>
      </c>
      <c r="G615" s="6">
        <v>5014</v>
      </c>
      <c r="H615" s="6"/>
      <c r="I615" s="6">
        <v>224</v>
      </c>
      <c r="J615" s="6"/>
      <c r="K615" s="6">
        <v>57</v>
      </c>
      <c r="M615" s="4">
        <v>1834</v>
      </c>
      <c r="N615" s="4">
        <f t="shared" si="30"/>
        <v>2569434</v>
      </c>
      <c r="O615" s="4">
        <v>1930</v>
      </c>
      <c r="P615" s="4">
        <f t="shared" si="31"/>
        <v>9677020</v>
      </c>
      <c r="Q615" s="17"/>
      <c r="R615" s="17"/>
    </row>
    <row r="616" spans="1:18" ht="12.75">
      <c r="A616" s="19">
        <v>594</v>
      </c>
      <c r="B616" s="19">
        <v>694</v>
      </c>
      <c r="C616" s="19">
        <v>319</v>
      </c>
      <c r="D616" s="19">
        <v>9</v>
      </c>
      <c r="F616" s="25">
        <v>8615</v>
      </c>
      <c r="G616" s="6">
        <v>29441</v>
      </c>
      <c r="H616" s="6"/>
      <c r="I616" s="6">
        <v>1222</v>
      </c>
      <c r="J616" s="6"/>
      <c r="K616" s="6">
        <v>908</v>
      </c>
      <c r="M616" s="4">
        <v>1834</v>
      </c>
      <c r="N616" s="4">
        <f t="shared" si="30"/>
        <v>15799910</v>
      </c>
      <c r="O616" s="4">
        <v>1930</v>
      </c>
      <c r="P616" s="4">
        <f t="shared" si="31"/>
        <v>56821130</v>
      </c>
      <c r="Q616" s="17"/>
      <c r="R616" s="17"/>
    </row>
    <row r="617" spans="1:18" ht="12.75">
      <c r="A617" s="19">
        <v>595</v>
      </c>
      <c r="B617" s="19">
        <v>694</v>
      </c>
      <c r="C617" s="19">
        <v>307</v>
      </c>
      <c r="D617" s="19">
        <v>9</v>
      </c>
      <c r="F617" s="25">
        <v>1409</v>
      </c>
      <c r="G617" s="6">
        <v>3875</v>
      </c>
      <c r="H617" s="6"/>
      <c r="I617" s="6">
        <v>191</v>
      </c>
      <c r="J617" s="6"/>
      <c r="K617" s="6">
        <v>121</v>
      </c>
      <c r="M617" s="4">
        <v>1834</v>
      </c>
      <c r="N617" s="4">
        <f t="shared" si="30"/>
        <v>2584106</v>
      </c>
      <c r="O617" s="4">
        <v>1930</v>
      </c>
      <c r="P617" s="4">
        <f t="shared" si="31"/>
        <v>7478750</v>
      </c>
      <c r="Q617" s="17"/>
      <c r="R617" s="17"/>
    </row>
    <row r="618" spans="1:18" ht="12.75">
      <c r="A618" s="19">
        <v>596</v>
      </c>
      <c r="B618" s="19">
        <v>694</v>
      </c>
      <c r="C618" s="19">
        <v>328</v>
      </c>
      <c r="D618" s="19">
        <v>9</v>
      </c>
      <c r="F618" s="25">
        <v>8955</v>
      </c>
      <c r="G618" s="6">
        <v>10314</v>
      </c>
      <c r="H618" s="6"/>
      <c r="I618" s="6">
        <v>569</v>
      </c>
      <c r="J618" s="6"/>
      <c r="K618" s="6">
        <v>1038</v>
      </c>
      <c r="M618" s="4">
        <v>1834</v>
      </c>
      <c r="N618" s="4">
        <f t="shared" si="30"/>
        <v>16423470</v>
      </c>
      <c r="O618" s="4">
        <v>1930</v>
      </c>
      <c r="P618" s="4">
        <f t="shared" si="31"/>
        <v>19906020</v>
      </c>
      <c r="Q618" s="17"/>
      <c r="R618" s="17"/>
    </row>
    <row r="619" spans="1:18" ht="12.75">
      <c r="A619" s="19">
        <v>597</v>
      </c>
      <c r="B619" s="19">
        <v>694</v>
      </c>
      <c r="C619" s="19">
        <v>329</v>
      </c>
      <c r="D619" s="19">
        <v>9</v>
      </c>
      <c r="F619" s="25">
        <v>2484</v>
      </c>
      <c r="G619" s="6">
        <v>4465</v>
      </c>
      <c r="H619" s="6"/>
      <c r="I619" s="6">
        <v>133</v>
      </c>
      <c r="J619" s="6"/>
      <c r="K619" s="6">
        <v>174</v>
      </c>
      <c r="M619" s="4">
        <v>1834</v>
      </c>
      <c r="N619" s="4">
        <f t="shared" si="30"/>
        <v>4555656</v>
      </c>
      <c r="O619" s="4">
        <v>1930</v>
      </c>
      <c r="P619" s="4">
        <f t="shared" si="31"/>
        <v>8617450</v>
      </c>
      <c r="Q619" s="17"/>
      <c r="R619" s="17"/>
    </row>
    <row r="620" spans="1:18" ht="12.75">
      <c r="A620" s="19">
        <v>598</v>
      </c>
      <c r="B620" s="19">
        <v>694</v>
      </c>
      <c r="C620" s="19">
        <v>337</v>
      </c>
      <c r="D620" s="19">
        <v>9</v>
      </c>
      <c r="F620" s="25">
        <v>5814</v>
      </c>
      <c r="G620" s="6">
        <v>8473</v>
      </c>
      <c r="H620" s="6"/>
      <c r="I620" s="6">
        <v>413</v>
      </c>
      <c r="J620" s="6"/>
      <c r="K620" s="6">
        <v>409</v>
      </c>
      <c r="M620" s="4">
        <v>1834</v>
      </c>
      <c r="N620" s="4">
        <f t="shared" si="30"/>
        <v>10662876</v>
      </c>
      <c r="O620" s="4">
        <v>1930</v>
      </c>
      <c r="P620" s="4">
        <f t="shared" si="31"/>
        <v>16352890</v>
      </c>
      <c r="Q620" s="17"/>
      <c r="R620" s="17"/>
    </row>
    <row r="621" spans="1:18" ht="12.75">
      <c r="A621" s="19">
        <v>599</v>
      </c>
      <c r="B621" s="19">
        <v>694</v>
      </c>
      <c r="C621" s="19">
        <v>339</v>
      </c>
      <c r="D621" s="19">
        <v>9</v>
      </c>
      <c r="F621" s="25">
        <v>12723</v>
      </c>
      <c r="G621" s="6">
        <v>18771</v>
      </c>
      <c r="H621" s="6"/>
      <c r="I621" s="6">
        <v>1982</v>
      </c>
      <c r="J621" s="6"/>
      <c r="K621" s="6">
        <v>2230</v>
      </c>
      <c r="M621" s="4">
        <v>1834</v>
      </c>
      <c r="N621" s="4">
        <f t="shared" si="30"/>
        <v>23333982</v>
      </c>
      <c r="O621" s="4">
        <v>1930</v>
      </c>
      <c r="P621" s="4">
        <f t="shared" si="31"/>
        <v>36228030</v>
      </c>
      <c r="Q621" s="17"/>
      <c r="R621" s="17"/>
    </row>
    <row r="622" spans="1:18" ht="12.75">
      <c r="A622" s="19">
        <v>600</v>
      </c>
      <c r="B622" s="19">
        <v>694</v>
      </c>
      <c r="C622" s="19">
        <v>338</v>
      </c>
      <c r="D622" s="19">
        <v>9</v>
      </c>
      <c r="F622" s="25">
        <v>2877</v>
      </c>
      <c r="G622" s="6">
        <v>3906</v>
      </c>
      <c r="H622" s="6"/>
      <c r="I622" s="6">
        <v>518</v>
      </c>
      <c r="J622" s="6"/>
      <c r="K622" s="6">
        <v>247</v>
      </c>
      <c r="M622" s="4">
        <v>1834</v>
      </c>
      <c r="N622" s="4">
        <f t="shared" si="30"/>
        <v>5276418</v>
      </c>
      <c r="O622" s="4">
        <v>1930</v>
      </c>
      <c r="P622" s="4">
        <f t="shared" si="31"/>
        <v>7538580</v>
      </c>
      <c r="Q622" s="17"/>
      <c r="R622" s="17"/>
    </row>
    <row r="623" spans="1:18" ht="12.75">
      <c r="A623" s="19">
        <v>601</v>
      </c>
      <c r="B623" s="19">
        <v>694</v>
      </c>
      <c r="C623" s="19">
        <v>347</v>
      </c>
      <c r="D623" s="19">
        <v>9</v>
      </c>
      <c r="F623" s="25">
        <v>4336</v>
      </c>
      <c r="G623" s="6">
        <v>4802</v>
      </c>
      <c r="H623" s="6"/>
      <c r="I623" s="6">
        <v>456</v>
      </c>
      <c r="J623" s="6"/>
      <c r="K623" s="6">
        <v>809</v>
      </c>
      <c r="M623" s="4">
        <v>1834</v>
      </c>
      <c r="N623" s="4">
        <f t="shared" si="30"/>
        <v>7952224</v>
      </c>
      <c r="O623" s="4">
        <v>1930</v>
      </c>
      <c r="P623" s="4">
        <f t="shared" si="31"/>
        <v>9267860</v>
      </c>
      <c r="Q623" s="17"/>
      <c r="R623" s="17"/>
    </row>
    <row r="624" spans="1:18" ht="12.75">
      <c r="A624" s="19">
        <v>602</v>
      </c>
      <c r="B624" s="19">
        <v>694</v>
      </c>
      <c r="C624" s="19">
        <v>349</v>
      </c>
      <c r="D624" s="19">
        <v>9</v>
      </c>
      <c r="F624" s="25">
        <v>1966</v>
      </c>
      <c r="G624" s="6">
        <v>2287</v>
      </c>
      <c r="H624" s="6"/>
      <c r="I624" s="6">
        <v>192</v>
      </c>
      <c r="J624" s="6"/>
      <c r="K624" s="6">
        <v>93</v>
      </c>
      <c r="M624" s="4">
        <v>1834</v>
      </c>
      <c r="N624" s="4">
        <f t="shared" si="30"/>
        <v>3605644</v>
      </c>
      <c r="O624" s="4">
        <v>1930</v>
      </c>
      <c r="P624" s="4">
        <f t="shared" si="31"/>
        <v>4413910</v>
      </c>
      <c r="Q624" s="17"/>
      <c r="R624" s="17"/>
    </row>
    <row r="625" spans="1:18" ht="12.75">
      <c r="A625" s="19">
        <v>603</v>
      </c>
      <c r="B625" s="19">
        <v>694</v>
      </c>
      <c r="C625" s="19">
        <v>358</v>
      </c>
      <c r="D625" s="19">
        <v>9</v>
      </c>
      <c r="F625" s="25">
        <v>1232</v>
      </c>
      <c r="G625" s="6">
        <v>2652</v>
      </c>
      <c r="H625" s="6"/>
      <c r="I625" s="6">
        <v>135</v>
      </c>
      <c r="J625" s="6"/>
      <c r="K625" s="6">
        <v>297</v>
      </c>
      <c r="M625" s="4">
        <v>1834</v>
      </c>
      <c r="N625" s="4">
        <f t="shared" si="30"/>
        <v>2259488</v>
      </c>
      <c r="O625" s="4">
        <v>1930</v>
      </c>
      <c r="P625" s="4">
        <f t="shared" si="31"/>
        <v>5118360</v>
      </c>
      <c r="Q625" s="17"/>
      <c r="R625" s="17"/>
    </row>
    <row r="626" spans="1:18" ht="12.75">
      <c r="A626" s="19">
        <v>604</v>
      </c>
      <c r="B626" s="19">
        <v>694</v>
      </c>
      <c r="C626" s="19">
        <v>348</v>
      </c>
      <c r="D626" s="19">
        <v>9</v>
      </c>
      <c r="F626" s="25">
        <v>8739</v>
      </c>
      <c r="G626" s="6">
        <v>11280</v>
      </c>
      <c r="H626" s="6"/>
      <c r="I626" s="6">
        <v>887</v>
      </c>
      <c r="J626" s="6"/>
      <c r="K626" s="6">
        <v>1474</v>
      </c>
      <c r="M626" s="4">
        <v>1834</v>
      </c>
      <c r="N626" s="4">
        <f t="shared" si="30"/>
        <v>16027326</v>
      </c>
      <c r="O626" s="4">
        <v>1930</v>
      </c>
      <c r="P626" s="4">
        <f t="shared" si="31"/>
        <v>21770400</v>
      </c>
      <c r="Q626" s="17"/>
      <c r="R626" s="17"/>
    </row>
    <row r="627" spans="1:18" ht="12.75">
      <c r="A627" s="19">
        <v>605</v>
      </c>
      <c r="B627" s="19">
        <v>694</v>
      </c>
      <c r="C627" s="19">
        <v>377</v>
      </c>
      <c r="D627" s="19">
        <v>9</v>
      </c>
      <c r="F627" s="25">
        <v>4669</v>
      </c>
      <c r="G627" s="6">
        <v>4822</v>
      </c>
      <c r="H627" s="6"/>
      <c r="I627" s="6">
        <v>557</v>
      </c>
      <c r="J627" s="6"/>
      <c r="K627" s="6">
        <v>1395</v>
      </c>
      <c r="M627" s="4">
        <v>1834</v>
      </c>
      <c r="N627" s="4">
        <f t="shared" si="30"/>
        <v>8562946</v>
      </c>
      <c r="O627" s="4">
        <v>1930</v>
      </c>
      <c r="P627" s="4">
        <f t="shared" si="31"/>
        <v>9306460</v>
      </c>
      <c r="Q627" s="17"/>
      <c r="R627" s="17"/>
    </row>
    <row r="628" spans="1:18" ht="12.75">
      <c r="A628" s="19">
        <v>606</v>
      </c>
      <c r="B628" s="19">
        <v>694</v>
      </c>
      <c r="C628" s="19">
        <v>379</v>
      </c>
      <c r="D628" s="19">
        <v>9</v>
      </c>
      <c r="F628" s="25">
        <v>7758</v>
      </c>
      <c r="G628" s="6">
        <v>10948</v>
      </c>
      <c r="H628" s="6"/>
      <c r="I628" s="6">
        <v>655</v>
      </c>
      <c r="J628" s="6"/>
      <c r="K628" s="6">
        <v>1925</v>
      </c>
      <c r="M628" s="4">
        <v>1834</v>
      </c>
      <c r="N628" s="4">
        <f t="shared" si="30"/>
        <v>14228172</v>
      </c>
      <c r="O628" s="4">
        <v>1930</v>
      </c>
      <c r="P628" s="4">
        <f t="shared" si="31"/>
        <v>21129640</v>
      </c>
      <c r="Q628" s="17"/>
      <c r="R628" s="17"/>
    </row>
    <row r="629" spans="1:18" ht="12.75">
      <c r="A629" s="19">
        <v>607</v>
      </c>
      <c r="B629" s="19">
        <v>694</v>
      </c>
      <c r="C629" s="19">
        <v>387</v>
      </c>
      <c r="D629" s="19">
        <v>9</v>
      </c>
      <c r="F629" s="25">
        <v>5890</v>
      </c>
      <c r="G629" s="6">
        <v>10281</v>
      </c>
      <c r="H629" s="6"/>
      <c r="I629" s="6">
        <v>641</v>
      </c>
      <c r="J629" s="6"/>
      <c r="K629" s="6">
        <v>361</v>
      </c>
      <c r="M629" s="4">
        <v>1834</v>
      </c>
      <c r="N629" s="4">
        <f t="shared" si="30"/>
        <v>10802260</v>
      </c>
      <c r="O629" s="4">
        <v>1930</v>
      </c>
      <c r="P629" s="4">
        <f t="shared" si="31"/>
        <v>19842330</v>
      </c>
      <c r="Q629" s="17"/>
      <c r="R629" s="17"/>
    </row>
    <row r="630" spans="1:18" ht="12.75">
      <c r="A630" s="19">
        <v>608</v>
      </c>
      <c r="B630" s="19">
        <v>694</v>
      </c>
      <c r="C630" s="19">
        <v>388</v>
      </c>
      <c r="D630" s="19">
        <v>9</v>
      </c>
      <c r="F630" s="25">
        <v>3211</v>
      </c>
      <c r="G630" s="6">
        <v>4018</v>
      </c>
      <c r="H630" s="6"/>
      <c r="I630" s="6">
        <v>204</v>
      </c>
      <c r="J630" s="6"/>
      <c r="K630" s="6">
        <v>288</v>
      </c>
      <c r="M630" s="4">
        <v>1834</v>
      </c>
      <c r="N630" s="4">
        <f t="shared" si="30"/>
        <v>5888974</v>
      </c>
      <c r="O630" s="4">
        <v>1930</v>
      </c>
      <c r="P630" s="4">
        <f t="shared" si="31"/>
        <v>7754740</v>
      </c>
      <c r="Q630" s="17"/>
      <c r="R630" s="17"/>
    </row>
    <row r="631" spans="1:18" ht="12.75">
      <c r="A631" s="19">
        <v>609</v>
      </c>
      <c r="B631" s="19">
        <v>694</v>
      </c>
      <c r="C631" s="19">
        <v>389</v>
      </c>
      <c r="D631" s="19">
        <v>9</v>
      </c>
      <c r="F631" s="25">
        <v>2209</v>
      </c>
      <c r="G631" s="6">
        <v>6737</v>
      </c>
      <c r="H631" s="6"/>
      <c r="I631" s="6">
        <v>150</v>
      </c>
      <c r="J631" s="6"/>
      <c r="K631" s="6">
        <v>42</v>
      </c>
      <c r="M631" s="4">
        <v>1834</v>
      </c>
      <c r="N631" s="4">
        <f t="shared" si="30"/>
        <v>4051306</v>
      </c>
      <c r="O631" s="4">
        <v>1930</v>
      </c>
      <c r="P631" s="4">
        <f t="shared" si="31"/>
        <v>13002410</v>
      </c>
      <c r="Q631" s="17"/>
      <c r="R631" s="17"/>
    </row>
    <row r="632" spans="1:18" ht="12.75">
      <c r="A632" s="19">
        <v>610</v>
      </c>
      <c r="B632" s="19">
        <v>694</v>
      </c>
      <c r="C632" s="19">
        <v>397</v>
      </c>
      <c r="D632" s="19">
        <v>9</v>
      </c>
      <c r="F632" s="25">
        <v>1166</v>
      </c>
      <c r="G632" s="6">
        <v>3639</v>
      </c>
      <c r="H632" s="6"/>
      <c r="I632" s="6">
        <v>171</v>
      </c>
      <c r="J632" s="6"/>
      <c r="K632" s="6">
        <v>63</v>
      </c>
      <c r="M632" s="4">
        <v>1834</v>
      </c>
      <c r="N632" s="4">
        <f t="shared" si="30"/>
        <v>2138444</v>
      </c>
      <c r="O632" s="4">
        <v>1930</v>
      </c>
      <c r="P632" s="4">
        <f t="shared" si="31"/>
        <v>7023270</v>
      </c>
      <c r="Q632" s="17"/>
      <c r="R632" s="17"/>
    </row>
    <row r="633" spans="1:18" ht="12.75">
      <c r="A633" s="4">
        <v>611</v>
      </c>
      <c r="B633" s="4">
        <v>694</v>
      </c>
      <c r="C633" s="4">
        <v>399</v>
      </c>
      <c r="D633" s="4">
        <v>9</v>
      </c>
      <c r="F633" s="25">
        <v>469</v>
      </c>
      <c r="G633" s="6">
        <v>622</v>
      </c>
      <c r="H633" s="6"/>
      <c r="I633" s="6">
        <v>18</v>
      </c>
      <c r="J633" s="6"/>
      <c r="K633" s="6">
        <v>38</v>
      </c>
      <c r="M633" s="4">
        <v>1834</v>
      </c>
      <c r="N633" s="4">
        <f t="shared" si="30"/>
        <v>860146</v>
      </c>
      <c r="O633" s="4">
        <v>1930</v>
      </c>
      <c r="P633" s="4">
        <f t="shared" si="31"/>
        <v>1200460</v>
      </c>
      <c r="Q633" s="17"/>
      <c r="R633" s="17"/>
    </row>
    <row r="634" spans="1:18" ht="12.75">
      <c r="A634" s="4">
        <v>612</v>
      </c>
      <c r="B634" s="4">
        <v>694</v>
      </c>
      <c r="C634" s="4">
        <v>398</v>
      </c>
      <c r="D634" s="4">
        <v>9</v>
      </c>
      <c r="F634" s="25">
        <v>1589</v>
      </c>
      <c r="G634" s="6">
        <v>2418</v>
      </c>
      <c r="H634" s="6"/>
      <c r="I634" s="6">
        <v>232</v>
      </c>
      <c r="J634" s="6"/>
      <c r="K634" s="6">
        <v>172</v>
      </c>
      <c r="M634" s="4">
        <v>1834</v>
      </c>
      <c r="N634" s="4">
        <f t="shared" si="30"/>
        <v>2914226</v>
      </c>
      <c r="O634" s="4">
        <v>1930</v>
      </c>
      <c r="P634" s="4">
        <f t="shared" si="31"/>
        <v>4666740</v>
      </c>
      <c r="Q634" s="17"/>
      <c r="R634" s="17"/>
    </row>
    <row r="635" spans="1:18" ht="12.75">
      <c r="A635" s="4">
        <v>613</v>
      </c>
      <c r="B635" s="4">
        <v>694</v>
      </c>
      <c r="C635" s="4">
        <v>67</v>
      </c>
      <c r="D635" s="4">
        <v>9</v>
      </c>
      <c r="F635" s="25">
        <v>15094</v>
      </c>
      <c r="G635" s="6">
        <v>15448</v>
      </c>
      <c r="H635" s="6"/>
      <c r="I635" s="6">
        <v>919</v>
      </c>
      <c r="J635" s="6"/>
      <c r="K635" s="6">
        <v>2014</v>
      </c>
      <c r="M635" s="4">
        <v>1834</v>
      </c>
      <c r="N635" s="4">
        <f t="shared" si="30"/>
        <v>27682396</v>
      </c>
      <c r="O635" s="4">
        <v>1930</v>
      </c>
      <c r="P635" s="4">
        <f t="shared" si="31"/>
        <v>29814640</v>
      </c>
      <c r="Q635" s="17"/>
      <c r="R635" s="17"/>
    </row>
    <row r="636" spans="1:18" ht="12.75">
      <c r="A636" s="19">
        <v>614</v>
      </c>
      <c r="B636" s="19">
        <v>694</v>
      </c>
      <c r="C636" s="19">
        <v>407</v>
      </c>
      <c r="D636" s="19">
        <v>9</v>
      </c>
      <c r="F636" s="25">
        <v>5930</v>
      </c>
      <c r="G636" s="6">
        <v>6014</v>
      </c>
      <c r="H636" s="6"/>
      <c r="I636" s="6">
        <v>308</v>
      </c>
      <c r="J636" s="6"/>
      <c r="K636" s="6">
        <v>248</v>
      </c>
      <c r="M636" s="4">
        <v>1834</v>
      </c>
      <c r="N636" s="4">
        <f t="shared" si="30"/>
        <v>10875620</v>
      </c>
      <c r="O636" s="4">
        <v>1930</v>
      </c>
      <c r="P636" s="4">
        <f t="shared" si="31"/>
        <v>11607020</v>
      </c>
      <c r="Q636" s="17"/>
      <c r="R636" s="17"/>
    </row>
    <row r="637" spans="1:18" ht="12.75">
      <c r="A637" s="19">
        <v>615</v>
      </c>
      <c r="B637" s="19">
        <v>694</v>
      </c>
      <c r="C637" s="19">
        <v>408</v>
      </c>
      <c r="D637" s="19">
        <v>9</v>
      </c>
      <c r="F637" s="25">
        <v>19803</v>
      </c>
      <c r="G637" s="6">
        <v>21136</v>
      </c>
      <c r="H637" s="6"/>
      <c r="I637" s="6">
        <v>3293</v>
      </c>
      <c r="J637" s="6"/>
      <c r="K637" s="6">
        <v>3672</v>
      </c>
      <c r="M637" s="4">
        <v>1834</v>
      </c>
      <c r="N637" s="4">
        <f t="shared" si="30"/>
        <v>36318702</v>
      </c>
      <c r="O637" s="4">
        <v>1930</v>
      </c>
      <c r="P637" s="4">
        <f t="shared" si="31"/>
        <v>40792480</v>
      </c>
      <c r="Q637" s="17"/>
      <c r="R637" s="17"/>
    </row>
    <row r="638" spans="1:18" ht="12.75">
      <c r="A638" s="19">
        <v>616</v>
      </c>
      <c r="B638" s="19">
        <v>694</v>
      </c>
      <c r="C638" s="19">
        <v>447</v>
      </c>
      <c r="D638" s="19">
        <v>9</v>
      </c>
      <c r="F638" s="25">
        <v>14028</v>
      </c>
      <c r="G638" s="6">
        <v>14739</v>
      </c>
      <c r="H638" s="6"/>
      <c r="I638" s="6">
        <v>1581</v>
      </c>
      <c r="J638" s="6"/>
      <c r="K638" s="6">
        <v>1690</v>
      </c>
      <c r="M638" s="4">
        <v>1834</v>
      </c>
      <c r="N638" s="4">
        <f t="shared" si="30"/>
        <v>25727352</v>
      </c>
      <c r="O638" s="4">
        <v>1930</v>
      </c>
      <c r="P638" s="4">
        <f t="shared" si="31"/>
        <v>28446270</v>
      </c>
      <c r="Q638" s="17"/>
      <c r="R638" s="17"/>
    </row>
    <row r="639" spans="1:18" ht="12.75">
      <c r="A639" s="4">
        <v>617</v>
      </c>
      <c r="B639" s="4">
        <v>694</v>
      </c>
      <c r="C639" s="4">
        <v>507</v>
      </c>
      <c r="D639" s="4">
        <v>9</v>
      </c>
      <c r="F639" s="25">
        <v>19536</v>
      </c>
      <c r="G639" s="6">
        <v>30554</v>
      </c>
      <c r="H639" s="6"/>
      <c r="I639" s="6">
        <v>1849</v>
      </c>
      <c r="J639" s="6"/>
      <c r="K639" s="6">
        <v>1814</v>
      </c>
      <c r="M639" s="4">
        <v>1834</v>
      </c>
      <c r="N639" s="4">
        <f t="shared" si="30"/>
        <v>35829024</v>
      </c>
      <c r="O639" s="4">
        <v>1930</v>
      </c>
      <c r="P639" s="4">
        <f t="shared" si="31"/>
        <v>58969220</v>
      </c>
      <c r="Q639" s="17"/>
      <c r="R639" s="17"/>
    </row>
    <row r="640" spans="1:18" ht="12.75">
      <c r="A640" s="4">
        <v>618</v>
      </c>
      <c r="B640" s="4">
        <v>694</v>
      </c>
      <c r="C640" s="4">
        <v>607</v>
      </c>
      <c r="D640" s="4">
        <v>9</v>
      </c>
      <c r="F640" s="25">
        <v>16800</v>
      </c>
      <c r="G640" s="6">
        <v>26852</v>
      </c>
      <c r="H640" s="6"/>
      <c r="I640" s="6">
        <v>1893</v>
      </c>
      <c r="J640" s="6"/>
      <c r="K640" s="6">
        <v>500</v>
      </c>
      <c r="M640" s="4">
        <v>1834</v>
      </c>
      <c r="N640" s="4">
        <f t="shared" si="30"/>
        <v>30811200</v>
      </c>
      <c r="O640" s="4">
        <v>1930</v>
      </c>
      <c r="P640" s="4">
        <f t="shared" si="31"/>
        <v>51824360</v>
      </c>
      <c r="Q640" s="17"/>
      <c r="R640" s="17"/>
    </row>
    <row r="641" spans="1:18" ht="12.75">
      <c r="A641" s="4">
        <v>619</v>
      </c>
      <c r="B641" s="4">
        <v>694</v>
      </c>
      <c r="C641" s="4">
        <v>727</v>
      </c>
      <c r="D641" s="4">
        <v>9</v>
      </c>
      <c r="F641" s="25">
        <v>30046</v>
      </c>
      <c r="G641" s="6">
        <v>32598</v>
      </c>
      <c r="H641" s="6"/>
      <c r="I641" s="6">
        <v>3316</v>
      </c>
      <c r="J641" s="6"/>
      <c r="K641" s="6">
        <v>3337</v>
      </c>
      <c r="M641" s="4">
        <v>1834</v>
      </c>
      <c r="N641" s="4">
        <f t="shared" si="30"/>
        <v>55104364</v>
      </c>
      <c r="O641" s="4">
        <v>1930</v>
      </c>
      <c r="P641" s="4">
        <f t="shared" si="31"/>
        <v>62914140</v>
      </c>
      <c r="Q641" s="17"/>
      <c r="R641" s="17"/>
    </row>
    <row r="642" spans="1:18" ht="12.75">
      <c r="A642" s="4">
        <v>620</v>
      </c>
      <c r="B642" s="4">
        <v>694</v>
      </c>
      <c r="C642" s="4">
        <v>907</v>
      </c>
      <c r="D642" s="4">
        <v>9</v>
      </c>
      <c r="F642" s="25">
        <v>8767</v>
      </c>
      <c r="G642" s="6">
        <v>10040</v>
      </c>
      <c r="H642" s="6"/>
      <c r="I642" s="6">
        <v>1041</v>
      </c>
      <c r="J642" s="6"/>
      <c r="K642" s="6">
        <v>1158</v>
      </c>
      <c r="M642" s="4">
        <v>1834</v>
      </c>
      <c r="N642" s="4">
        <f t="shared" si="30"/>
        <v>16078678</v>
      </c>
      <c r="O642" s="4">
        <v>1930</v>
      </c>
      <c r="P642" s="4">
        <f t="shared" si="31"/>
        <v>19377200</v>
      </c>
      <c r="Q642" s="17"/>
      <c r="R642" s="17"/>
    </row>
    <row r="643" spans="1:18" ht="12.75">
      <c r="A643" s="4">
        <v>621</v>
      </c>
      <c r="B643" s="4">
        <v>694</v>
      </c>
      <c r="C643" s="4">
        <v>999</v>
      </c>
      <c r="D643" s="4">
        <v>9</v>
      </c>
      <c r="F643" s="25">
        <v>15060</v>
      </c>
      <c r="G643" s="6">
        <v>28021</v>
      </c>
      <c r="H643" s="6"/>
      <c r="I643" s="6">
        <v>7935</v>
      </c>
      <c r="J643" s="6"/>
      <c r="K643" s="6">
        <v>1216</v>
      </c>
      <c r="M643" s="4">
        <v>1834</v>
      </c>
      <c r="N643" s="4">
        <f t="shared" si="30"/>
        <v>27620040</v>
      </c>
      <c r="O643" s="4">
        <v>1930</v>
      </c>
      <c r="P643" s="4">
        <f t="shared" si="31"/>
        <v>54080530</v>
      </c>
      <c r="Q643" s="17"/>
      <c r="R643" s="17"/>
    </row>
    <row r="644" spans="1:18" ht="12.75">
      <c r="A644" s="19">
        <v>622</v>
      </c>
      <c r="B644" s="19">
        <v>695</v>
      </c>
      <c r="C644" s="19">
        <v>107</v>
      </c>
      <c r="D644" s="19">
        <v>9</v>
      </c>
      <c r="F644" s="25">
        <v>14184</v>
      </c>
      <c r="G644" s="6">
        <v>15528</v>
      </c>
      <c r="H644" s="6"/>
      <c r="I644" s="6">
        <v>698</v>
      </c>
      <c r="J644" s="6"/>
      <c r="K644" s="6">
        <v>655</v>
      </c>
      <c r="M644" s="4">
        <v>1893</v>
      </c>
      <c r="N644" s="4">
        <f t="shared" si="30"/>
        <v>26850312</v>
      </c>
      <c r="O644" s="4">
        <v>1943</v>
      </c>
      <c r="P644" s="4">
        <f t="shared" si="31"/>
        <v>30170904</v>
      </c>
      <c r="Q644" s="17"/>
      <c r="R644" s="17"/>
    </row>
    <row r="645" spans="1:18" ht="12.75">
      <c r="A645" s="19">
        <v>623</v>
      </c>
      <c r="B645" s="19">
        <v>695</v>
      </c>
      <c r="C645" s="19">
        <v>118</v>
      </c>
      <c r="D645" s="19">
        <v>9</v>
      </c>
      <c r="F645" s="25">
        <v>3779</v>
      </c>
      <c r="G645" s="6">
        <v>5516</v>
      </c>
      <c r="H645" s="6"/>
      <c r="I645" s="6">
        <v>190</v>
      </c>
      <c r="J645" s="6"/>
      <c r="K645" s="6">
        <v>174</v>
      </c>
      <c r="M645" s="4">
        <v>1893</v>
      </c>
      <c r="N645" s="4">
        <f t="shared" si="30"/>
        <v>7153647</v>
      </c>
      <c r="O645" s="4">
        <v>1943</v>
      </c>
      <c r="P645" s="4">
        <f t="shared" si="31"/>
        <v>10717588</v>
      </c>
      <c r="Q645" s="17"/>
      <c r="R645" s="17"/>
    </row>
    <row r="646" spans="1:18" ht="12.75">
      <c r="A646" s="19">
        <v>624</v>
      </c>
      <c r="B646" s="19">
        <v>695</v>
      </c>
      <c r="C646" s="19">
        <v>119</v>
      </c>
      <c r="D646" s="19">
        <v>9</v>
      </c>
      <c r="F646" s="25">
        <v>5290</v>
      </c>
      <c r="G646" s="6">
        <v>6506</v>
      </c>
      <c r="H646" s="6"/>
      <c r="I646" s="6">
        <v>390</v>
      </c>
      <c r="J646" s="6"/>
      <c r="K646" s="6">
        <v>1038</v>
      </c>
      <c r="M646" s="4">
        <v>1893</v>
      </c>
      <c r="N646" s="4">
        <f t="shared" si="30"/>
        <v>10013970</v>
      </c>
      <c r="O646" s="4">
        <v>1943</v>
      </c>
      <c r="P646" s="4">
        <f t="shared" si="31"/>
        <v>12641158</v>
      </c>
      <c r="Q646" s="17"/>
      <c r="R646" s="17"/>
    </row>
    <row r="647" spans="1:18" ht="12.75">
      <c r="A647" s="19">
        <v>625</v>
      </c>
      <c r="B647" s="19">
        <v>695</v>
      </c>
      <c r="C647" s="19">
        <v>127</v>
      </c>
      <c r="D647" s="19">
        <v>9</v>
      </c>
      <c r="F647" s="25">
        <v>3984</v>
      </c>
      <c r="G647" s="6">
        <v>4135</v>
      </c>
      <c r="H647" s="6"/>
      <c r="I647" s="6">
        <v>172</v>
      </c>
      <c r="J647" s="6"/>
      <c r="K647" s="6">
        <v>276</v>
      </c>
      <c r="M647" s="4">
        <v>1893</v>
      </c>
      <c r="N647" s="4">
        <f t="shared" si="30"/>
        <v>7541712</v>
      </c>
      <c r="O647" s="4">
        <v>1943</v>
      </c>
      <c r="P647" s="4">
        <f t="shared" si="31"/>
        <v>8034305</v>
      </c>
      <c r="Q647" s="17"/>
      <c r="R647" s="17"/>
    </row>
    <row r="648" spans="1:18" ht="12.75">
      <c r="A648" s="19">
        <v>626</v>
      </c>
      <c r="B648" s="19">
        <v>695</v>
      </c>
      <c r="C648" s="19">
        <v>128</v>
      </c>
      <c r="D648" s="19">
        <v>9</v>
      </c>
      <c r="F648" s="25">
        <v>2577</v>
      </c>
      <c r="G648" s="6">
        <v>3259</v>
      </c>
      <c r="H648" s="6"/>
      <c r="I648" s="6">
        <v>135</v>
      </c>
      <c r="J648" s="6"/>
      <c r="K648" s="6">
        <v>363</v>
      </c>
      <c r="M648" s="4">
        <v>1893</v>
      </c>
      <c r="N648" s="4">
        <f t="shared" si="30"/>
        <v>4878261</v>
      </c>
      <c r="O648" s="4">
        <v>1943</v>
      </c>
      <c r="P648" s="4">
        <f t="shared" si="31"/>
        <v>6332237</v>
      </c>
      <c r="Q648" s="17"/>
      <c r="R648" s="17"/>
    </row>
    <row r="649" spans="1:18" ht="12.75">
      <c r="A649" s="19">
        <v>627</v>
      </c>
      <c r="B649" s="19">
        <v>695</v>
      </c>
      <c r="C649" s="19">
        <v>139</v>
      </c>
      <c r="D649" s="19">
        <v>9</v>
      </c>
      <c r="F649" s="25">
        <v>14091</v>
      </c>
      <c r="G649" s="6">
        <v>14397</v>
      </c>
      <c r="H649" s="6"/>
      <c r="I649" s="6">
        <v>759</v>
      </c>
      <c r="J649" s="6"/>
      <c r="K649" s="6">
        <v>3465</v>
      </c>
      <c r="M649" s="4">
        <v>1893</v>
      </c>
      <c r="N649" s="4">
        <f t="shared" si="30"/>
        <v>26674263</v>
      </c>
      <c r="O649" s="4">
        <v>1943</v>
      </c>
      <c r="P649" s="4">
        <f t="shared" si="31"/>
        <v>27973371</v>
      </c>
      <c r="Q649" s="17"/>
      <c r="R649" s="17"/>
    </row>
    <row r="650" spans="1:18" ht="12.75">
      <c r="A650" s="19">
        <v>628</v>
      </c>
      <c r="B650" s="19">
        <v>695</v>
      </c>
      <c r="C650" s="19">
        <v>147</v>
      </c>
      <c r="D650" s="19">
        <v>9</v>
      </c>
      <c r="F650" s="25">
        <v>6260</v>
      </c>
      <c r="G650" s="6">
        <v>6751</v>
      </c>
      <c r="H650" s="6"/>
      <c r="I650" s="6">
        <v>322</v>
      </c>
      <c r="J650" s="6"/>
      <c r="K650" s="6">
        <v>1036</v>
      </c>
      <c r="M650" s="4">
        <v>1893</v>
      </c>
      <c r="N650" s="4">
        <f t="shared" si="30"/>
        <v>11850180</v>
      </c>
      <c r="O650" s="4">
        <v>1943</v>
      </c>
      <c r="P650" s="4">
        <f t="shared" si="31"/>
        <v>13117193</v>
      </c>
      <c r="Q650" s="17"/>
      <c r="R650" s="17"/>
    </row>
    <row r="651" spans="1:18" ht="12.75">
      <c r="A651" s="19">
        <v>629</v>
      </c>
      <c r="B651" s="19">
        <v>695</v>
      </c>
      <c r="C651" s="19">
        <v>148</v>
      </c>
      <c r="D651" s="19">
        <v>9</v>
      </c>
      <c r="F651" s="25">
        <v>5507</v>
      </c>
      <c r="G651" s="6">
        <v>6192</v>
      </c>
      <c r="H651" s="6"/>
      <c r="I651" s="6">
        <v>279</v>
      </c>
      <c r="J651" s="6"/>
      <c r="K651" s="6">
        <v>700</v>
      </c>
      <c r="M651" s="4">
        <v>1893</v>
      </c>
      <c r="N651" s="4">
        <f t="shared" si="30"/>
        <v>10424751</v>
      </c>
      <c r="O651" s="4">
        <v>1943</v>
      </c>
      <c r="P651" s="4">
        <f t="shared" si="31"/>
        <v>12031056</v>
      </c>
      <c r="Q651" s="17"/>
      <c r="R651" s="17"/>
    </row>
    <row r="652" spans="1:18" ht="12.75">
      <c r="A652" s="19">
        <v>630</v>
      </c>
      <c r="B652" s="19">
        <v>695</v>
      </c>
      <c r="C652" s="19">
        <v>157</v>
      </c>
      <c r="D652" s="19">
        <v>9</v>
      </c>
      <c r="F652" s="25">
        <v>943</v>
      </c>
      <c r="G652" s="6">
        <v>1593</v>
      </c>
      <c r="H652" s="6"/>
      <c r="I652" s="6">
        <v>37</v>
      </c>
      <c r="J652" s="6"/>
      <c r="K652" s="6">
        <v>155</v>
      </c>
      <c r="M652" s="4">
        <v>1893</v>
      </c>
      <c r="N652" s="4">
        <f t="shared" si="30"/>
        <v>1785099</v>
      </c>
      <c r="O652" s="4">
        <v>1943</v>
      </c>
      <c r="P652" s="4">
        <f t="shared" si="31"/>
        <v>3095199</v>
      </c>
      <c r="Q652" s="17"/>
      <c r="R652" s="17"/>
    </row>
    <row r="653" spans="1:18" ht="12.75">
      <c r="A653" s="19">
        <v>631</v>
      </c>
      <c r="B653" s="19">
        <v>695</v>
      </c>
      <c r="C653" s="19">
        <v>158</v>
      </c>
      <c r="D653" s="19">
        <v>9</v>
      </c>
      <c r="F653" s="25">
        <v>5062</v>
      </c>
      <c r="G653" s="6">
        <v>5515</v>
      </c>
      <c r="H653" s="6"/>
      <c r="I653" s="6">
        <v>195</v>
      </c>
      <c r="J653" s="6"/>
      <c r="K653" s="6">
        <v>574</v>
      </c>
      <c r="M653" s="4">
        <v>1893</v>
      </c>
      <c r="N653" s="4">
        <f t="shared" si="30"/>
        <v>9582366</v>
      </c>
      <c r="O653" s="4">
        <v>1943</v>
      </c>
      <c r="P653" s="4">
        <f t="shared" si="31"/>
        <v>10715645</v>
      </c>
      <c r="Q653" s="17"/>
      <c r="R653" s="17"/>
    </row>
    <row r="654" spans="1:18" ht="12.75">
      <c r="A654" s="19">
        <v>632</v>
      </c>
      <c r="B654" s="19">
        <v>695</v>
      </c>
      <c r="C654" s="19">
        <v>159</v>
      </c>
      <c r="D654" s="19">
        <v>9</v>
      </c>
      <c r="F654" s="25">
        <v>1706</v>
      </c>
      <c r="G654" s="6">
        <v>2297</v>
      </c>
      <c r="H654" s="6"/>
      <c r="I654" s="6">
        <v>43</v>
      </c>
      <c r="J654" s="6"/>
      <c r="K654" s="6">
        <v>419</v>
      </c>
      <c r="M654" s="4">
        <v>1893</v>
      </c>
      <c r="N654" s="4">
        <f t="shared" si="30"/>
        <v>3229458</v>
      </c>
      <c r="O654" s="4">
        <v>1943</v>
      </c>
      <c r="P654" s="4">
        <f t="shared" si="31"/>
        <v>4463071</v>
      </c>
      <c r="Q654" s="17"/>
      <c r="R654" s="17"/>
    </row>
    <row r="655" spans="1:18" ht="12.75">
      <c r="A655" s="19">
        <v>633</v>
      </c>
      <c r="B655" s="19">
        <v>695</v>
      </c>
      <c r="C655" s="19">
        <v>168</v>
      </c>
      <c r="D655" s="19">
        <v>9</v>
      </c>
      <c r="F655" s="25">
        <v>5617</v>
      </c>
      <c r="G655" s="6">
        <v>7079</v>
      </c>
      <c r="H655" s="6"/>
      <c r="I655" s="6">
        <v>272</v>
      </c>
      <c r="J655" s="6"/>
      <c r="K655" s="6">
        <v>811</v>
      </c>
      <c r="M655" s="4">
        <v>1893</v>
      </c>
      <c r="N655" s="4">
        <f t="shared" si="30"/>
        <v>10632981</v>
      </c>
      <c r="O655" s="4">
        <v>1943</v>
      </c>
      <c r="P655" s="4">
        <f t="shared" si="31"/>
        <v>13754497</v>
      </c>
      <c r="Q655" s="17"/>
      <c r="R655" s="17"/>
    </row>
    <row r="656" spans="1:18" ht="12.75">
      <c r="A656" s="19">
        <v>634</v>
      </c>
      <c r="B656" s="19">
        <v>695</v>
      </c>
      <c r="C656" s="19">
        <v>178</v>
      </c>
      <c r="D656" s="19">
        <v>9</v>
      </c>
      <c r="F656" s="25">
        <v>1761</v>
      </c>
      <c r="G656" s="6">
        <v>1896</v>
      </c>
      <c r="H656" s="6"/>
      <c r="I656" s="6">
        <v>160</v>
      </c>
      <c r="J656" s="6"/>
      <c r="K656" s="6">
        <v>164</v>
      </c>
      <c r="M656" s="4">
        <v>1893</v>
      </c>
      <c r="N656" s="4">
        <f t="shared" si="30"/>
        <v>3333573</v>
      </c>
      <c r="O656" s="4">
        <v>1943</v>
      </c>
      <c r="P656" s="4">
        <f t="shared" si="31"/>
        <v>3683928</v>
      </c>
      <c r="Q656" s="17"/>
      <c r="R656" s="17"/>
    </row>
    <row r="657" spans="1:18" ht="12.75">
      <c r="A657" s="19">
        <v>635</v>
      </c>
      <c r="B657" s="19">
        <v>695</v>
      </c>
      <c r="C657" s="19">
        <v>179</v>
      </c>
      <c r="D657" s="19">
        <v>9</v>
      </c>
      <c r="F657" s="25">
        <v>1800</v>
      </c>
      <c r="G657" s="6">
        <v>1858</v>
      </c>
      <c r="H657" s="6"/>
      <c r="I657" s="6">
        <v>96</v>
      </c>
      <c r="J657" s="6"/>
      <c r="K657" s="6">
        <v>252</v>
      </c>
      <c r="M657" s="4">
        <v>1893</v>
      </c>
      <c r="N657" s="4">
        <f aca="true" t="shared" si="32" ref="N657:N707">M657*F657</f>
        <v>3407400</v>
      </c>
      <c r="O657" s="4">
        <v>1943</v>
      </c>
      <c r="P657" s="4">
        <f aca="true" t="shared" si="33" ref="P657:P707">O657*G657</f>
        <v>3610094</v>
      </c>
      <c r="Q657" s="17"/>
      <c r="R657" s="17"/>
    </row>
    <row r="658" spans="1:18" ht="12.75">
      <c r="A658" s="19">
        <v>636</v>
      </c>
      <c r="B658" s="19">
        <v>695</v>
      </c>
      <c r="C658" s="19">
        <v>187</v>
      </c>
      <c r="D658" s="19">
        <v>9</v>
      </c>
      <c r="F658" s="25">
        <v>2566</v>
      </c>
      <c r="G658" s="6">
        <v>2984</v>
      </c>
      <c r="H658" s="6"/>
      <c r="I658" s="6">
        <v>170</v>
      </c>
      <c r="J658" s="6"/>
      <c r="K658" s="6">
        <v>862</v>
      </c>
      <c r="M658" s="4">
        <v>1893</v>
      </c>
      <c r="N658" s="4">
        <f t="shared" si="32"/>
        <v>4857438</v>
      </c>
      <c r="O658" s="4">
        <v>1943</v>
      </c>
      <c r="P658" s="4">
        <f t="shared" si="33"/>
        <v>5797912</v>
      </c>
      <c r="Q658" s="17"/>
      <c r="R658" s="17"/>
    </row>
    <row r="659" spans="1:18" ht="12.75">
      <c r="A659" s="19">
        <v>637</v>
      </c>
      <c r="B659" s="19">
        <v>695</v>
      </c>
      <c r="C659" s="19">
        <v>188</v>
      </c>
      <c r="D659" s="19">
        <v>9</v>
      </c>
      <c r="F659" s="25">
        <v>1243</v>
      </c>
      <c r="G659" s="6">
        <v>2209</v>
      </c>
      <c r="H659" s="6"/>
      <c r="I659" s="6">
        <v>240</v>
      </c>
      <c r="J659" s="6"/>
      <c r="K659" s="6">
        <v>272</v>
      </c>
      <c r="M659" s="4">
        <v>1893</v>
      </c>
      <c r="N659" s="4">
        <f t="shared" si="32"/>
        <v>2352999</v>
      </c>
      <c r="O659" s="4">
        <v>1943</v>
      </c>
      <c r="P659" s="4">
        <f t="shared" si="33"/>
        <v>4292087</v>
      </c>
      <c r="Q659" s="17"/>
      <c r="R659" s="17"/>
    </row>
    <row r="660" spans="1:18" ht="12.75">
      <c r="A660" s="19">
        <v>638</v>
      </c>
      <c r="B660" s="19">
        <v>695</v>
      </c>
      <c r="C660" s="19">
        <v>177</v>
      </c>
      <c r="D660" s="19">
        <v>9</v>
      </c>
      <c r="F660" s="25">
        <v>7119</v>
      </c>
      <c r="G660" s="6">
        <v>8514</v>
      </c>
      <c r="H660" s="6"/>
      <c r="I660" s="6">
        <v>780</v>
      </c>
      <c r="J660" s="6"/>
      <c r="K660" s="6">
        <v>1097</v>
      </c>
      <c r="M660" s="4">
        <v>1893</v>
      </c>
      <c r="N660" s="4">
        <f t="shared" si="32"/>
        <v>13476267</v>
      </c>
      <c r="O660" s="4">
        <v>1943</v>
      </c>
      <c r="P660" s="4">
        <f t="shared" si="33"/>
        <v>16542702</v>
      </c>
      <c r="Q660" s="17"/>
      <c r="R660" s="17"/>
    </row>
    <row r="661" spans="1:18" ht="12.75">
      <c r="A661" s="19">
        <v>639</v>
      </c>
      <c r="B661" s="19">
        <v>695</v>
      </c>
      <c r="C661" s="19">
        <v>199</v>
      </c>
      <c r="D661" s="19">
        <v>9</v>
      </c>
      <c r="F661" s="25">
        <v>2304</v>
      </c>
      <c r="G661" s="6">
        <v>3174</v>
      </c>
      <c r="H661" s="6"/>
      <c r="I661" s="6">
        <v>140</v>
      </c>
      <c r="J661" s="6"/>
      <c r="K661" s="6">
        <v>306</v>
      </c>
      <c r="M661" s="4">
        <v>1893</v>
      </c>
      <c r="N661" s="4">
        <f t="shared" si="32"/>
        <v>4361472</v>
      </c>
      <c r="O661" s="4">
        <v>1943</v>
      </c>
      <c r="P661" s="4">
        <f t="shared" si="33"/>
        <v>6167082</v>
      </c>
      <c r="Q661" s="17"/>
      <c r="R661" s="17"/>
    </row>
    <row r="662" spans="1:18" ht="12.75">
      <c r="A662" s="19">
        <v>640</v>
      </c>
      <c r="B662" s="19">
        <v>695</v>
      </c>
      <c r="C662" s="19">
        <v>207</v>
      </c>
      <c r="D662" s="19">
        <v>9</v>
      </c>
      <c r="F662" s="25">
        <v>2810</v>
      </c>
      <c r="G662" s="6">
        <v>9803</v>
      </c>
      <c r="H662" s="6"/>
      <c r="I662" s="6">
        <v>517</v>
      </c>
      <c r="J662" s="6"/>
      <c r="K662" s="6">
        <v>528</v>
      </c>
      <c r="M662" s="4">
        <v>1893</v>
      </c>
      <c r="N662" s="4">
        <f t="shared" si="32"/>
        <v>5319330</v>
      </c>
      <c r="O662" s="4">
        <v>1943</v>
      </c>
      <c r="P662" s="4">
        <f t="shared" si="33"/>
        <v>19047229</v>
      </c>
      <c r="Q662" s="17"/>
      <c r="R662" s="17"/>
    </row>
    <row r="663" spans="1:18" ht="12.75">
      <c r="A663" s="19">
        <v>641</v>
      </c>
      <c r="B663" s="19">
        <v>695</v>
      </c>
      <c r="C663" s="19">
        <v>208</v>
      </c>
      <c r="D663" s="19">
        <v>9</v>
      </c>
      <c r="F663" s="25">
        <v>6504</v>
      </c>
      <c r="G663" s="6">
        <v>15072</v>
      </c>
      <c r="H663" s="6"/>
      <c r="I663" s="6">
        <v>787</v>
      </c>
      <c r="J663" s="6"/>
      <c r="K663" s="6">
        <v>1176</v>
      </c>
      <c r="M663" s="4">
        <v>1893</v>
      </c>
      <c r="N663" s="4">
        <f t="shared" si="32"/>
        <v>12312072</v>
      </c>
      <c r="O663" s="4">
        <v>1943</v>
      </c>
      <c r="P663" s="4">
        <f t="shared" si="33"/>
        <v>29284896</v>
      </c>
      <c r="Q663" s="17"/>
      <c r="R663" s="17"/>
    </row>
    <row r="664" spans="1:18" ht="12.75">
      <c r="A664" s="19">
        <v>642</v>
      </c>
      <c r="B664" s="19">
        <v>695</v>
      </c>
      <c r="C664" s="19">
        <v>209</v>
      </c>
      <c r="D664" s="19">
        <v>9</v>
      </c>
      <c r="F664" s="25">
        <v>954</v>
      </c>
      <c r="G664" s="6">
        <v>2400</v>
      </c>
      <c r="H664" s="6"/>
      <c r="I664" s="6">
        <v>234</v>
      </c>
      <c r="J664" s="6"/>
      <c r="K664" s="6">
        <v>257</v>
      </c>
      <c r="M664" s="4">
        <v>1893</v>
      </c>
      <c r="N664" s="4">
        <f t="shared" si="32"/>
        <v>1805922</v>
      </c>
      <c r="O664" s="4">
        <v>1943</v>
      </c>
      <c r="P664" s="4">
        <f t="shared" si="33"/>
        <v>4663200</v>
      </c>
      <c r="Q664" s="17"/>
      <c r="R664" s="17"/>
    </row>
    <row r="665" spans="1:18" ht="12.75">
      <c r="A665" s="19">
        <v>643</v>
      </c>
      <c r="B665" s="19">
        <v>695</v>
      </c>
      <c r="C665" s="19">
        <v>219</v>
      </c>
      <c r="D665" s="19">
        <v>9</v>
      </c>
      <c r="F665" s="25">
        <v>9093</v>
      </c>
      <c r="G665" s="6">
        <v>11022</v>
      </c>
      <c r="H665" s="6"/>
      <c r="I665" s="6">
        <v>760</v>
      </c>
      <c r="J665" s="6"/>
      <c r="K665" s="6">
        <v>1912</v>
      </c>
      <c r="M665" s="4">
        <v>1893</v>
      </c>
      <c r="N665" s="4">
        <f t="shared" si="32"/>
        <v>17213049</v>
      </c>
      <c r="O665" s="4">
        <v>1943</v>
      </c>
      <c r="P665" s="4">
        <f t="shared" si="33"/>
        <v>21415746</v>
      </c>
      <c r="Q665" s="17"/>
      <c r="R665" s="17"/>
    </row>
    <row r="666" spans="1:18" ht="12.75">
      <c r="A666" s="19">
        <v>644</v>
      </c>
      <c r="B666" s="19">
        <v>695</v>
      </c>
      <c r="C666" s="19">
        <v>227</v>
      </c>
      <c r="D666" s="19">
        <v>9</v>
      </c>
      <c r="F666" s="25">
        <v>6982</v>
      </c>
      <c r="G666" s="6">
        <v>8267</v>
      </c>
      <c r="H666" s="6"/>
      <c r="I666" s="6">
        <v>775</v>
      </c>
      <c r="J666" s="6"/>
      <c r="K666" s="6">
        <v>2332</v>
      </c>
      <c r="M666" s="4">
        <v>1893</v>
      </c>
      <c r="N666" s="4">
        <f t="shared" si="32"/>
        <v>13216926</v>
      </c>
      <c r="O666" s="4">
        <v>1943</v>
      </c>
      <c r="P666" s="4">
        <f t="shared" si="33"/>
        <v>16062781</v>
      </c>
      <c r="Q666" s="17"/>
      <c r="R666" s="17"/>
    </row>
    <row r="667" spans="1:18" ht="12.75">
      <c r="A667" s="19">
        <v>645</v>
      </c>
      <c r="B667" s="19">
        <v>695</v>
      </c>
      <c r="C667" s="19">
        <v>228</v>
      </c>
      <c r="D667" s="19">
        <v>9</v>
      </c>
      <c r="F667" s="25">
        <v>5492</v>
      </c>
      <c r="G667" s="6">
        <v>6069</v>
      </c>
      <c r="H667" s="6"/>
      <c r="I667" s="6">
        <v>511</v>
      </c>
      <c r="J667" s="6"/>
      <c r="K667" s="6">
        <v>688</v>
      </c>
      <c r="M667" s="4">
        <v>1893</v>
      </c>
      <c r="N667" s="4">
        <f t="shared" si="32"/>
        <v>10396356</v>
      </c>
      <c r="O667" s="4">
        <v>1943</v>
      </c>
      <c r="P667" s="4">
        <f t="shared" si="33"/>
        <v>11792067</v>
      </c>
      <c r="Q667" s="17"/>
      <c r="R667" s="17"/>
    </row>
    <row r="668" spans="1:18" ht="12.75">
      <c r="A668" s="19">
        <v>646</v>
      </c>
      <c r="B668" s="19">
        <v>695</v>
      </c>
      <c r="C668" s="19">
        <v>239</v>
      </c>
      <c r="D668" s="19">
        <v>9</v>
      </c>
      <c r="F668" s="25">
        <v>1635</v>
      </c>
      <c r="G668" s="6">
        <v>3082</v>
      </c>
      <c r="H668" s="6"/>
      <c r="I668" s="6">
        <v>233</v>
      </c>
      <c r="J668" s="6"/>
      <c r="K668" s="6">
        <v>287</v>
      </c>
      <c r="M668" s="4">
        <v>1893</v>
      </c>
      <c r="N668" s="4">
        <f t="shared" si="32"/>
        <v>3095055</v>
      </c>
      <c r="O668" s="4">
        <v>1943</v>
      </c>
      <c r="P668" s="4">
        <f t="shared" si="33"/>
        <v>5988326</v>
      </c>
      <c r="Q668" s="17"/>
      <c r="R668" s="17"/>
    </row>
    <row r="669" spans="1:18" ht="12.75">
      <c r="A669" s="19">
        <v>647</v>
      </c>
      <c r="B669" s="19">
        <v>695</v>
      </c>
      <c r="C669" s="19">
        <v>248</v>
      </c>
      <c r="D669" s="19">
        <v>9</v>
      </c>
      <c r="F669" s="25">
        <v>690</v>
      </c>
      <c r="G669" s="6">
        <v>1554</v>
      </c>
      <c r="H669" s="6"/>
      <c r="I669" s="6">
        <v>103</v>
      </c>
      <c r="J669" s="6"/>
      <c r="K669" s="6">
        <v>352</v>
      </c>
      <c r="M669" s="4">
        <v>1893</v>
      </c>
      <c r="N669" s="4">
        <f t="shared" si="32"/>
        <v>1306170</v>
      </c>
      <c r="O669" s="4">
        <v>1943</v>
      </c>
      <c r="P669" s="4">
        <f t="shared" si="33"/>
        <v>3019422</v>
      </c>
      <c r="Q669" s="17"/>
      <c r="R669" s="17"/>
    </row>
    <row r="670" spans="1:18" ht="12.75">
      <c r="A670" s="19">
        <v>648</v>
      </c>
      <c r="B670" s="19">
        <v>695</v>
      </c>
      <c r="C670" s="19">
        <v>258</v>
      </c>
      <c r="D670" s="19">
        <v>9</v>
      </c>
      <c r="F670" s="25">
        <v>1905</v>
      </c>
      <c r="G670" s="6">
        <v>2990</v>
      </c>
      <c r="H670" s="6"/>
      <c r="I670" s="6">
        <v>256</v>
      </c>
      <c r="J670" s="6"/>
      <c r="K670" s="6">
        <v>429</v>
      </c>
      <c r="M670" s="4">
        <v>1893</v>
      </c>
      <c r="N670" s="4">
        <f t="shared" si="32"/>
        <v>3606165</v>
      </c>
      <c r="O670" s="4">
        <v>1943</v>
      </c>
      <c r="P670" s="4">
        <f t="shared" si="33"/>
        <v>5809570</v>
      </c>
      <c r="Q670" s="17"/>
      <c r="R670" s="17"/>
    </row>
    <row r="671" spans="1:18" ht="12.75">
      <c r="A671" s="19">
        <v>649</v>
      </c>
      <c r="B671" s="19">
        <v>695</v>
      </c>
      <c r="C671" s="19">
        <v>259</v>
      </c>
      <c r="D671" s="19">
        <v>9</v>
      </c>
      <c r="F671" s="25">
        <v>6479</v>
      </c>
      <c r="G671" s="6">
        <v>12091</v>
      </c>
      <c r="H671" s="6"/>
      <c r="I671" s="6">
        <v>688</v>
      </c>
      <c r="J671" s="6"/>
      <c r="K671" s="6">
        <v>633</v>
      </c>
      <c r="M671" s="4">
        <v>1893</v>
      </c>
      <c r="N671" s="4">
        <f t="shared" si="32"/>
        <v>12264747</v>
      </c>
      <c r="O671" s="4">
        <v>1943</v>
      </c>
      <c r="P671" s="4">
        <f t="shared" si="33"/>
        <v>23492813</v>
      </c>
      <c r="Q671" s="17"/>
      <c r="R671" s="17"/>
    </row>
    <row r="672" spans="1:18" ht="12.75">
      <c r="A672" s="4">
        <v>650</v>
      </c>
      <c r="B672" s="4">
        <v>695</v>
      </c>
      <c r="C672" s="4">
        <v>267</v>
      </c>
      <c r="D672" s="4">
        <v>9</v>
      </c>
      <c r="F672" s="25">
        <v>1711</v>
      </c>
      <c r="G672" s="6">
        <v>2347</v>
      </c>
      <c r="H672" s="6"/>
      <c r="I672" s="6">
        <v>80</v>
      </c>
      <c r="J672" s="6"/>
      <c r="K672" s="6">
        <v>300</v>
      </c>
      <c r="M672" s="4">
        <v>1893</v>
      </c>
      <c r="N672" s="4">
        <f t="shared" si="32"/>
        <v>3238923</v>
      </c>
      <c r="O672" s="4">
        <v>1943</v>
      </c>
      <c r="P672" s="4">
        <f t="shared" si="33"/>
        <v>4560221</v>
      </c>
      <c r="Q672" s="17"/>
      <c r="R672" s="17"/>
    </row>
    <row r="673" spans="1:18" ht="12.75">
      <c r="A673" s="19">
        <v>651</v>
      </c>
      <c r="B673" s="19">
        <v>695</v>
      </c>
      <c r="C673" s="19">
        <v>268</v>
      </c>
      <c r="D673" s="19">
        <v>9</v>
      </c>
      <c r="F673" s="25">
        <v>1907</v>
      </c>
      <c r="G673" s="6">
        <v>2663</v>
      </c>
      <c r="H673" s="6"/>
      <c r="I673" s="6">
        <v>123</v>
      </c>
      <c r="J673" s="6"/>
      <c r="K673" s="6">
        <v>188</v>
      </c>
      <c r="M673" s="4">
        <v>1893</v>
      </c>
      <c r="N673" s="4">
        <f t="shared" si="32"/>
        <v>3609951</v>
      </c>
      <c r="O673" s="4">
        <v>1943</v>
      </c>
      <c r="P673" s="4">
        <f t="shared" si="33"/>
        <v>5174209</v>
      </c>
      <c r="Q673" s="17"/>
      <c r="R673" s="17"/>
    </row>
    <row r="674" spans="1:18" ht="12.75">
      <c r="A674" s="19">
        <v>652</v>
      </c>
      <c r="B674" s="19">
        <v>695</v>
      </c>
      <c r="C674" s="19">
        <v>269</v>
      </c>
      <c r="D674" s="19">
        <v>9</v>
      </c>
      <c r="F674" s="25">
        <v>2103</v>
      </c>
      <c r="G674" s="6">
        <v>2321</v>
      </c>
      <c r="H674" s="6"/>
      <c r="I674" s="6">
        <v>329</v>
      </c>
      <c r="J674" s="6"/>
      <c r="K674" s="6">
        <v>405</v>
      </c>
      <c r="M674" s="4">
        <v>1893</v>
      </c>
      <c r="N674" s="4">
        <f t="shared" si="32"/>
        <v>3980979</v>
      </c>
      <c r="O674" s="4">
        <v>1943</v>
      </c>
      <c r="P674" s="4">
        <f t="shared" si="33"/>
        <v>4509703</v>
      </c>
      <c r="Q674" s="17"/>
      <c r="R674" s="17"/>
    </row>
    <row r="675" spans="1:18" ht="12.75">
      <c r="A675" s="19">
        <v>653</v>
      </c>
      <c r="B675" s="19">
        <v>695</v>
      </c>
      <c r="C675" s="19">
        <v>278</v>
      </c>
      <c r="D675" s="19">
        <v>9</v>
      </c>
      <c r="F675" s="25">
        <v>1611</v>
      </c>
      <c r="G675" s="6">
        <v>3117</v>
      </c>
      <c r="H675" s="6"/>
      <c r="I675" s="6">
        <v>60</v>
      </c>
      <c r="J675" s="6"/>
      <c r="K675" s="6">
        <v>120</v>
      </c>
      <c r="M675" s="4">
        <v>1893</v>
      </c>
      <c r="N675" s="4">
        <f t="shared" si="32"/>
        <v>3049623</v>
      </c>
      <c r="O675" s="4">
        <v>1943</v>
      </c>
      <c r="P675" s="4">
        <f t="shared" si="33"/>
        <v>6056331</v>
      </c>
      <c r="Q675" s="17"/>
      <c r="R675" s="17"/>
    </row>
    <row r="676" spans="1:18" ht="12.75">
      <c r="A676" s="19">
        <v>654</v>
      </c>
      <c r="B676" s="19">
        <v>695</v>
      </c>
      <c r="C676" s="19">
        <v>287</v>
      </c>
      <c r="D676" s="19">
        <v>9</v>
      </c>
      <c r="F676" s="25">
        <v>1703</v>
      </c>
      <c r="G676" s="6">
        <v>2828</v>
      </c>
      <c r="H676" s="6"/>
      <c r="I676" s="6">
        <v>162</v>
      </c>
      <c r="J676" s="6"/>
      <c r="K676" s="6">
        <v>38</v>
      </c>
      <c r="M676" s="4">
        <v>1893</v>
      </c>
      <c r="N676" s="4">
        <f t="shared" si="32"/>
        <v>3223779</v>
      </c>
      <c r="O676" s="4">
        <v>1943</v>
      </c>
      <c r="P676" s="4">
        <f t="shared" si="33"/>
        <v>5494804</v>
      </c>
      <c r="Q676" s="17"/>
      <c r="R676" s="17"/>
    </row>
    <row r="677" spans="1:18" ht="12.75">
      <c r="A677" s="19">
        <v>655</v>
      </c>
      <c r="B677" s="19">
        <v>695</v>
      </c>
      <c r="C677" s="19">
        <v>289</v>
      </c>
      <c r="D677" s="19">
        <v>9</v>
      </c>
      <c r="F677" s="25">
        <v>3148</v>
      </c>
      <c r="G677" s="6">
        <v>3517</v>
      </c>
      <c r="H677" s="6"/>
      <c r="I677" s="6">
        <v>297</v>
      </c>
      <c r="J677" s="6"/>
      <c r="K677" s="6">
        <v>670</v>
      </c>
      <c r="M677" s="4">
        <v>1893</v>
      </c>
      <c r="N677" s="4">
        <f t="shared" si="32"/>
        <v>5959164</v>
      </c>
      <c r="O677" s="4">
        <v>1943</v>
      </c>
      <c r="P677" s="4">
        <f t="shared" si="33"/>
        <v>6833531</v>
      </c>
      <c r="Q677" s="17"/>
      <c r="R677" s="17"/>
    </row>
    <row r="678" spans="1:18" ht="12.75">
      <c r="A678" s="19">
        <v>656</v>
      </c>
      <c r="B678" s="19">
        <v>695</v>
      </c>
      <c r="C678" s="19">
        <v>279</v>
      </c>
      <c r="D678" s="19">
        <v>9</v>
      </c>
      <c r="F678" s="25">
        <v>4220</v>
      </c>
      <c r="G678" s="6">
        <v>5861</v>
      </c>
      <c r="H678" s="6"/>
      <c r="I678" s="6">
        <v>330</v>
      </c>
      <c r="J678" s="6"/>
      <c r="K678" s="6">
        <v>557</v>
      </c>
      <c r="M678" s="4">
        <v>1893</v>
      </c>
      <c r="N678" s="4">
        <f t="shared" si="32"/>
        <v>7988460</v>
      </c>
      <c r="O678" s="4">
        <v>1943</v>
      </c>
      <c r="P678" s="4">
        <f t="shared" si="33"/>
        <v>11387923</v>
      </c>
      <c r="Q678" s="17"/>
      <c r="R678" s="17"/>
    </row>
    <row r="679" spans="1:18" ht="12.75">
      <c r="A679" s="19">
        <v>657</v>
      </c>
      <c r="B679" s="19">
        <v>695</v>
      </c>
      <c r="C679" s="19">
        <v>299</v>
      </c>
      <c r="D679" s="19">
        <v>9</v>
      </c>
      <c r="F679" s="25">
        <v>562</v>
      </c>
      <c r="G679" s="6">
        <v>1163</v>
      </c>
      <c r="H679" s="6"/>
      <c r="I679" s="6">
        <v>17</v>
      </c>
      <c r="J679" s="6"/>
      <c r="K679" s="6">
        <v>25</v>
      </c>
      <c r="M679" s="4">
        <v>1893</v>
      </c>
      <c r="N679" s="4">
        <f t="shared" si="32"/>
        <v>1063866</v>
      </c>
      <c r="O679" s="4">
        <v>1943</v>
      </c>
      <c r="P679" s="4">
        <f t="shared" si="33"/>
        <v>2259709</v>
      </c>
      <c r="Q679" s="17"/>
      <c r="R679" s="17"/>
    </row>
    <row r="680" spans="1:18" ht="12.75">
      <c r="A680" s="19">
        <v>658</v>
      </c>
      <c r="B680" s="19">
        <v>695</v>
      </c>
      <c r="C680" s="19">
        <v>319</v>
      </c>
      <c r="D680" s="19">
        <v>9</v>
      </c>
      <c r="F680" s="25">
        <v>2528</v>
      </c>
      <c r="G680" s="6">
        <v>20018</v>
      </c>
      <c r="H680" s="6"/>
      <c r="I680" s="6">
        <v>535</v>
      </c>
      <c r="J680" s="6"/>
      <c r="K680" s="6">
        <v>177</v>
      </c>
      <c r="M680" s="4">
        <v>1893</v>
      </c>
      <c r="N680" s="4">
        <f t="shared" si="32"/>
        <v>4785504</v>
      </c>
      <c r="O680" s="4">
        <v>1943</v>
      </c>
      <c r="P680" s="4">
        <f t="shared" si="33"/>
        <v>38894974</v>
      </c>
      <c r="Q680" s="17"/>
      <c r="R680" s="17"/>
    </row>
    <row r="681" spans="1:18" ht="12.75">
      <c r="A681" s="19">
        <v>659</v>
      </c>
      <c r="B681" s="19">
        <v>695</v>
      </c>
      <c r="C681" s="19">
        <v>307</v>
      </c>
      <c r="D681" s="19">
        <v>9</v>
      </c>
      <c r="F681" s="25">
        <v>772</v>
      </c>
      <c r="G681" s="6">
        <v>2599</v>
      </c>
      <c r="H681" s="6"/>
      <c r="I681" s="6">
        <v>45</v>
      </c>
      <c r="J681" s="6"/>
      <c r="K681" s="6">
        <v>40</v>
      </c>
      <c r="M681" s="4">
        <v>1893</v>
      </c>
      <c r="N681" s="4">
        <f t="shared" si="32"/>
        <v>1461396</v>
      </c>
      <c r="O681" s="4">
        <v>1943</v>
      </c>
      <c r="P681" s="4">
        <f t="shared" si="33"/>
        <v>5049857</v>
      </c>
      <c r="Q681" s="17"/>
      <c r="R681" s="17"/>
    </row>
    <row r="682" spans="1:18" ht="12.75">
      <c r="A682" s="19">
        <v>660</v>
      </c>
      <c r="B682" s="19">
        <v>695</v>
      </c>
      <c r="C682" s="19">
        <v>328</v>
      </c>
      <c r="D682" s="19">
        <v>9</v>
      </c>
      <c r="F682" s="25">
        <v>5293</v>
      </c>
      <c r="G682" s="6">
        <v>5943</v>
      </c>
      <c r="H682" s="6"/>
      <c r="I682" s="6">
        <v>568</v>
      </c>
      <c r="J682" s="6"/>
      <c r="K682" s="6">
        <v>763</v>
      </c>
      <c r="M682" s="4">
        <v>1893</v>
      </c>
      <c r="N682" s="4">
        <f t="shared" si="32"/>
        <v>10019649</v>
      </c>
      <c r="O682" s="4">
        <v>1943</v>
      </c>
      <c r="P682" s="4">
        <f t="shared" si="33"/>
        <v>11547249</v>
      </c>
      <c r="Q682" s="17"/>
      <c r="R682" s="17"/>
    </row>
    <row r="683" spans="1:18" ht="12.75">
      <c r="A683" s="19">
        <v>661</v>
      </c>
      <c r="B683" s="19">
        <v>695</v>
      </c>
      <c r="C683" s="19">
        <v>329</v>
      </c>
      <c r="D683" s="19">
        <v>9</v>
      </c>
      <c r="F683" s="25">
        <v>1191</v>
      </c>
      <c r="G683" s="6">
        <v>2018</v>
      </c>
      <c r="H683" s="6"/>
      <c r="I683" s="6">
        <v>108</v>
      </c>
      <c r="J683" s="6"/>
      <c r="K683" s="6">
        <v>93</v>
      </c>
      <c r="M683" s="4">
        <v>1893</v>
      </c>
      <c r="N683" s="4">
        <f t="shared" si="32"/>
        <v>2254563</v>
      </c>
      <c r="O683" s="4">
        <v>1943</v>
      </c>
      <c r="P683" s="4">
        <f t="shared" si="33"/>
        <v>3920974</v>
      </c>
      <c r="Q683" s="17"/>
      <c r="R683" s="17"/>
    </row>
    <row r="684" spans="1:18" ht="12.75">
      <c r="A684" s="19">
        <v>662</v>
      </c>
      <c r="B684" s="19">
        <v>695</v>
      </c>
      <c r="C684" s="19">
        <v>337</v>
      </c>
      <c r="D684" s="19">
        <v>9</v>
      </c>
      <c r="F684" s="25">
        <v>1313</v>
      </c>
      <c r="G684" s="6">
        <v>2353</v>
      </c>
      <c r="H684" s="6"/>
      <c r="I684" s="6">
        <v>124</v>
      </c>
      <c r="J684" s="6"/>
      <c r="K684" s="6">
        <v>154</v>
      </c>
      <c r="M684" s="4">
        <v>1893</v>
      </c>
      <c r="N684" s="4">
        <f t="shared" si="32"/>
        <v>2485509</v>
      </c>
      <c r="O684" s="4">
        <v>1943</v>
      </c>
      <c r="P684" s="4">
        <f t="shared" si="33"/>
        <v>4571879</v>
      </c>
      <c r="Q684" s="17"/>
      <c r="R684" s="17"/>
    </row>
    <row r="685" spans="1:18" ht="12.75">
      <c r="A685" s="19">
        <v>663</v>
      </c>
      <c r="B685" s="19">
        <v>695</v>
      </c>
      <c r="C685" s="19">
        <v>339</v>
      </c>
      <c r="D685" s="19">
        <v>9</v>
      </c>
      <c r="F685" s="25">
        <v>1512</v>
      </c>
      <c r="G685" s="6">
        <v>3201</v>
      </c>
      <c r="H685" s="6"/>
      <c r="I685" s="6">
        <v>144</v>
      </c>
      <c r="J685" s="6"/>
      <c r="K685" s="6">
        <v>123</v>
      </c>
      <c r="M685" s="4">
        <v>1893</v>
      </c>
      <c r="N685" s="4">
        <f t="shared" si="32"/>
        <v>2862216</v>
      </c>
      <c r="O685" s="4">
        <v>1943</v>
      </c>
      <c r="P685" s="4">
        <f t="shared" si="33"/>
        <v>6219543</v>
      </c>
      <c r="Q685" s="17"/>
      <c r="R685" s="17"/>
    </row>
    <row r="686" spans="1:18" ht="12.75">
      <c r="A686" s="19">
        <v>664</v>
      </c>
      <c r="B686" s="19">
        <v>695</v>
      </c>
      <c r="C686" s="19">
        <v>338</v>
      </c>
      <c r="D686" s="19">
        <v>9</v>
      </c>
      <c r="F686" s="25">
        <v>216</v>
      </c>
      <c r="G686" s="6">
        <v>373</v>
      </c>
      <c r="H686" s="6"/>
      <c r="I686" s="6">
        <v>74</v>
      </c>
      <c r="J686" s="6"/>
      <c r="K686" s="6">
        <v>60</v>
      </c>
      <c r="M686" s="4">
        <v>1893</v>
      </c>
      <c r="N686" s="4">
        <f t="shared" si="32"/>
        <v>408888</v>
      </c>
      <c r="O686" s="4">
        <v>1943</v>
      </c>
      <c r="P686" s="4">
        <f t="shared" si="33"/>
        <v>724739</v>
      </c>
      <c r="Q686" s="17"/>
      <c r="R686" s="17"/>
    </row>
    <row r="687" spans="1:18" ht="12.75">
      <c r="A687" s="19">
        <v>665</v>
      </c>
      <c r="B687" s="19">
        <v>695</v>
      </c>
      <c r="C687" s="19">
        <v>347</v>
      </c>
      <c r="D687" s="19">
        <v>9</v>
      </c>
      <c r="F687" s="25">
        <v>3806</v>
      </c>
      <c r="G687" s="6">
        <v>3975</v>
      </c>
      <c r="H687" s="6"/>
      <c r="I687" s="6">
        <v>445</v>
      </c>
      <c r="J687" s="6"/>
      <c r="K687" s="6">
        <v>1046</v>
      </c>
      <c r="M687" s="4">
        <v>1893</v>
      </c>
      <c r="N687" s="4">
        <f t="shared" si="32"/>
        <v>7204758</v>
      </c>
      <c r="O687" s="4">
        <v>1943</v>
      </c>
      <c r="P687" s="4">
        <f t="shared" si="33"/>
        <v>7723425</v>
      </c>
      <c r="Q687" s="17"/>
      <c r="R687" s="17"/>
    </row>
    <row r="688" spans="1:18" ht="12.75">
      <c r="A688" s="19">
        <v>666</v>
      </c>
      <c r="B688" s="19">
        <v>695</v>
      </c>
      <c r="C688" s="19">
        <v>349</v>
      </c>
      <c r="D688" s="19">
        <v>9</v>
      </c>
      <c r="F688" s="25">
        <v>613</v>
      </c>
      <c r="G688" s="6">
        <v>722</v>
      </c>
      <c r="H688" s="6"/>
      <c r="I688" s="6">
        <v>51</v>
      </c>
      <c r="J688" s="6"/>
      <c r="K688" s="6">
        <v>79</v>
      </c>
      <c r="M688" s="4">
        <v>1893</v>
      </c>
      <c r="N688" s="4">
        <f t="shared" si="32"/>
        <v>1160409</v>
      </c>
      <c r="O688" s="4">
        <v>1943</v>
      </c>
      <c r="P688" s="4">
        <f t="shared" si="33"/>
        <v>1402846</v>
      </c>
      <c r="Q688" s="17"/>
      <c r="R688" s="17"/>
    </row>
    <row r="689" spans="1:18" ht="12.75">
      <c r="A689" s="19">
        <v>667</v>
      </c>
      <c r="B689" s="19">
        <v>695</v>
      </c>
      <c r="C689" s="19">
        <v>358</v>
      </c>
      <c r="D689" s="19">
        <v>9</v>
      </c>
      <c r="F689" s="25">
        <v>681</v>
      </c>
      <c r="G689" s="6">
        <v>1476</v>
      </c>
      <c r="H689" s="6"/>
      <c r="I689" s="6">
        <v>65</v>
      </c>
      <c r="J689" s="6"/>
      <c r="K689" s="6">
        <v>168</v>
      </c>
      <c r="M689" s="4">
        <v>1893</v>
      </c>
      <c r="N689" s="4">
        <f t="shared" si="32"/>
        <v>1289133</v>
      </c>
      <c r="O689" s="4">
        <v>1943</v>
      </c>
      <c r="P689" s="4">
        <f t="shared" si="33"/>
        <v>2867868</v>
      </c>
      <c r="Q689" s="17"/>
      <c r="R689" s="17"/>
    </row>
    <row r="690" spans="1:18" ht="12.75">
      <c r="A690" s="19">
        <v>668</v>
      </c>
      <c r="B690" s="19">
        <v>695</v>
      </c>
      <c r="C690" s="19">
        <v>348</v>
      </c>
      <c r="D690" s="19">
        <v>9</v>
      </c>
      <c r="F690" s="25">
        <v>8073</v>
      </c>
      <c r="G690" s="6">
        <v>9526</v>
      </c>
      <c r="H690" s="6"/>
      <c r="I690" s="6">
        <v>1265</v>
      </c>
      <c r="J690" s="6"/>
      <c r="K690" s="6">
        <v>1612</v>
      </c>
      <c r="M690" s="4">
        <v>1893</v>
      </c>
      <c r="N690" s="4">
        <f t="shared" si="32"/>
        <v>15282189</v>
      </c>
      <c r="O690" s="4">
        <v>1943</v>
      </c>
      <c r="P690" s="4">
        <f t="shared" si="33"/>
        <v>18509018</v>
      </c>
      <c r="Q690" s="17"/>
      <c r="R690" s="17"/>
    </row>
    <row r="691" spans="1:18" ht="12.75">
      <c r="A691" s="19">
        <v>669</v>
      </c>
      <c r="B691" s="19">
        <v>695</v>
      </c>
      <c r="C691" s="19">
        <v>377</v>
      </c>
      <c r="D691" s="19">
        <v>9</v>
      </c>
      <c r="F691" s="25">
        <v>2792</v>
      </c>
      <c r="G691" s="6">
        <v>2898</v>
      </c>
      <c r="H691" s="6"/>
      <c r="I691" s="6">
        <v>418</v>
      </c>
      <c r="J691" s="6"/>
      <c r="K691" s="6">
        <v>905</v>
      </c>
      <c r="M691" s="4">
        <v>1893</v>
      </c>
      <c r="N691" s="4">
        <f t="shared" si="32"/>
        <v>5285256</v>
      </c>
      <c r="O691" s="4">
        <v>1943</v>
      </c>
      <c r="P691" s="4">
        <f t="shared" si="33"/>
        <v>5630814</v>
      </c>
      <c r="Q691" s="17"/>
      <c r="R691" s="17"/>
    </row>
    <row r="692" spans="1:18" ht="12.75">
      <c r="A692" s="19">
        <v>670</v>
      </c>
      <c r="B692" s="19">
        <v>695</v>
      </c>
      <c r="C692" s="19">
        <v>379</v>
      </c>
      <c r="D692" s="19">
        <v>9</v>
      </c>
      <c r="F692" s="25">
        <v>5190</v>
      </c>
      <c r="G692" s="6">
        <v>6829</v>
      </c>
      <c r="H692" s="6"/>
      <c r="I692" s="6">
        <v>423</v>
      </c>
      <c r="J692" s="6"/>
      <c r="K692" s="6">
        <v>1107</v>
      </c>
      <c r="M692" s="4">
        <v>1893</v>
      </c>
      <c r="N692" s="4">
        <f t="shared" si="32"/>
        <v>9824670</v>
      </c>
      <c r="O692" s="4">
        <v>1943</v>
      </c>
      <c r="P692" s="4">
        <f t="shared" si="33"/>
        <v>13268747</v>
      </c>
      <c r="Q692" s="17"/>
      <c r="R692" s="17"/>
    </row>
    <row r="693" spans="1:18" ht="12.75">
      <c r="A693" s="19">
        <v>671</v>
      </c>
      <c r="B693" s="19">
        <v>695</v>
      </c>
      <c r="C693" s="19">
        <v>387</v>
      </c>
      <c r="D693" s="19">
        <v>9</v>
      </c>
      <c r="F693" s="25">
        <v>2969</v>
      </c>
      <c r="G693" s="6">
        <v>5177</v>
      </c>
      <c r="H693" s="6"/>
      <c r="I693" s="6">
        <v>212</v>
      </c>
      <c r="J693" s="6"/>
      <c r="K693" s="6">
        <v>257</v>
      </c>
      <c r="M693" s="4">
        <v>1893</v>
      </c>
      <c r="N693" s="4">
        <f t="shared" si="32"/>
        <v>5620317</v>
      </c>
      <c r="O693" s="4">
        <v>1943</v>
      </c>
      <c r="P693" s="4">
        <f t="shared" si="33"/>
        <v>10058911</v>
      </c>
      <c r="Q693" s="17"/>
      <c r="R693" s="17"/>
    </row>
    <row r="694" spans="1:18" ht="12.75">
      <c r="A694" s="19">
        <v>672</v>
      </c>
      <c r="B694" s="19">
        <v>695</v>
      </c>
      <c r="C694" s="19">
        <v>388</v>
      </c>
      <c r="D694" s="19">
        <v>9</v>
      </c>
      <c r="F694" s="25">
        <v>758</v>
      </c>
      <c r="G694" s="6">
        <v>1087</v>
      </c>
      <c r="H694" s="6"/>
      <c r="I694" s="6">
        <v>21</v>
      </c>
      <c r="J694" s="6"/>
      <c r="K694" s="6">
        <v>79</v>
      </c>
      <c r="M694" s="4">
        <v>1893</v>
      </c>
      <c r="N694" s="4">
        <f t="shared" si="32"/>
        <v>1434894</v>
      </c>
      <c r="O694" s="4">
        <v>1943</v>
      </c>
      <c r="P694" s="4">
        <f t="shared" si="33"/>
        <v>2112041</v>
      </c>
      <c r="Q694" s="17"/>
      <c r="R694" s="17"/>
    </row>
    <row r="695" spans="1:18" ht="12.75">
      <c r="A695" s="19">
        <v>673</v>
      </c>
      <c r="B695" s="19">
        <v>695</v>
      </c>
      <c r="C695" s="19">
        <v>389</v>
      </c>
      <c r="D695" s="19">
        <v>9</v>
      </c>
      <c r="F695" s="25">
        <v>0</v>
      </c>
      <c r="G695" s="6">
        <v>0</v>
      </c>
      <c r="H695" s="6"/>
      <c r="I695" s="6">
        <v>0</v>
      </c>
      <c r="J695" s="6"/>
      <c r="K695" s="6">
        <v>0</v>
      </c>
      <c r="M695" s="4">
        <v>1893</v>
      </c>
      <c r="N695" s="4">
        <f t="shared" si="32"/>
        <v>0</v>
      </c>
      <c r="O695" s="4">
        <v>1943</v>
      </c>
      <c r="P695" s="4">
        <f t="shared" si="33"/>
        <v>0</v>
      </c>
      <c r="Q695" s="17"/>
      <c r="R695" s="17"/>
    </row>
    <row r="696" spans="1:18" ht="12.75">
      <c r="A696" s="19">
        <v>674</v>
      </c>
      <c r="B696" s="19">
        <v>695</v>
      </c>
      <c r="C696" s="19">
        <v>397</v>
      </c>
      <c r="D696" s="19">
        <v>9</v>
      </c>
      <c r="F696" s="25">
        <v>1304</v>
      </c>
      <c r="G696" s="6">
        <v>3311</v>
      </c>
      <c r="H696" s="6"/>
      <c r="I696" s="6">
        <v>162</v>
      </c>
      <c r="J696" s="6"/>
      <c r="K696" s="6">
        <v>102</v>
      </c>
      <c r="M696" s="4">
        <v>1893</v>
      </c>
      <c r="N696" s="4">
        <f t="shared" si="32"/>
        <v>2468472</v>
      </c>
      <c r="O696" s="4">
        <v>1943</v>
      </c>
      <c r="P696" s="4">
        <f t="shared" si="33"/>
        <v>6433273</v>
      </c>
      <c r="Q696" s="17"/>
      <c r="R696" s="17"/>
    </row>
    <row r="697" spans="1:18" ht="12.75">
      <c r="A697" s="4">
        <v>675</v>
      </c>
      <c r="B697" s="4">
        <v>695</v>
      </c>
      <c r="C697" s="4">
        <v>399</v>
      </c>
      <c r="D697" s="4">
        <v>9</v>
      </c>
      <c r="F697" s="25">
        <v>1125</v>
      </c>
      <c r="G697" s="6">
        <v>2017</v>
      </c>
      <c r="H697" s="6"/>
      <c r="I697" s="6">
        <v>23</v>
      </c>
      <c r="J697" s="6"/>
      <c r="K697" s="6">
        <v>120</v>
      </c>
      <c r="M697" s="4">
        <v>1893</v>
      </c>
      <c r="N697" s="4">
        <f t="shared" si="32"/>
        <v>2129625</v>
      </c>
      <c r="O697" s="4">
        <v>1943</v>
      </c>
      <c r="P697" s="4">
        <f t="shared" si="33"/>
        <v>3919031</v>
      </c>
      <c r="Q697" s="17"/>
      <c r="R697" s="17"/>
    </row>
    <row r="698" spans="1:18" ht="12.75">
      <c r="A698" s="4">
        <v>676</v>
      </c>
      <c r="B698" s="4">
        <v>695</v>
      </c>
      <c r="C698" s="4">
        <v>398</v>
      </c>
      <c r="D698" s="4">
        <v>9</v>
      </c>
      <c r="F698" s="25">
        <v>3136</v>
      </c>
      <c r="G698" s="6">
        <v>4934</v>
      </c>
      <c r="H698" s="6"/>
      <c r="I698" s="6">
        <v>238</v>
      </c>
      <c r="J698" s="6"/>
      <c r="K698" s="6">
        <v>176</v>
      </c>
      <c r="M698" s="4">
        <v>1893</v>
      </c>
      <c r="N698" s="4">
        <f t="shared" si="32"/>
        <v>5936448</v>
      </c>
      <c r="O698" s="4">
        <v>1943</v>
      </c>
      <c r="P698" s="4">
        <f t="shared" si="33"/>
        <v>9586762</v>
      </c>
      <c r="Q698" s="17"/>
      <c r="R698" s="17"/>
    </row>
    <row r="699" spans="1:18" ht="12.75">
      <c r="A699" s="4">
        <v>677</v>
      </c>
      <c r="B699" s="4">
        <v>695</v>
      </c>
      <c r="C699" s="4">
        <v>67</v>
      </c>
      <c r="D699" s="4">
        <v>9</v>
      </c>
      <c r="F699" s="25">
        <v>5519</v>
      </c>
      <c r="G699" s="6">
        <v>5768</v>
      </c>
      <c r="H699" s="6"/>
      <c r="I699" s="6">
        <v>433</v>
      </c>
      <c r="J699" s="6"/>
      <c r="K699" s="6">
        <v>1620</v>
      </c>
      <c r="M699" s="4">
        <v>1893</v>
      </c>
      <c r="N699" s="4">
        <f t="shared" si="32"/>
        <v>10447467</v>
      </c>
      <c r="O699" s="4">
        <v>1943</v>
      </c>
      <c r="P699" s="4">
        <f t="shared" si="33"/>
        <v>11207224</v>
      </c>
      <c r="Q699" s="17"/>
      <c r="R699" s="17"/>
    </row>
    <row r="700" spans="1:18" ht="12.75">
      <c r="A700" s="19">
        <v>678</v>
      </c>
      <c r="B700" s="19">
        <v>695</v>
      </c>
      <c r="C700" s="19">
        <v>407</v>
      </c>
      <c r="D700" s="19">
        <v>9</v>
      </c>
      <c r="F700" s="25">
        <v>3466</v>
      </c>
      <c r="G700" s="6">
        <v>3585</v>
      </c>
      <c r="H700" s="6"/>
      <c r="I700" s="6">
        <v>235</v>
      </c>
      <c r="J700" s="6"/>
      <c r="K700" s="6">
        <v>421</v>
      </c>
      <c r="M700" s="4">
        <v>1893</v>
      </c>
      <c r="N700" s="4">
        <f t="shared" si="32"/>
        <v>6561138</v>
      </c>
      <c r="O700" s="4">
        <v>1943</v>
      </c>
      <c r="P700" s="4">
        <f t="shared" si="33"/>
        <v>6965655</v>
      </c>
      <c r="Q700" s="17"/>
      <c r="R700" s="17"/>
    </row>
    <row r="701" spans="1:18" ht="12.75">
      <c r="A701" s="19">
        <v>679</v>
      </c>
      <c r="B701" s="19">
        <v>695</v>
      </c>
      <c r="C701" s="19">
        <v>408</v>
      </c>
      <c r="D701" s="19">
        <v>9</v>
      </c>
      <c r="F701" s="25">
        <v>968</v>
      </c>
      <c r="G701" s="6">
        <v>1035</v>
      </c>
      <c r="H701" s="6"/>
      <c r="I701" s="6">
        <v>101</v>
      </c>
      <c r="J701" s="6"/>
      <c r="K701" s="6">
        <v>216</v>
      </c>
      <c r="M701" s="4">
        <v>1893</v>
      </c>
      <c r="N701" s="4">
        <f t="shared" si="32"/>
        <v>1832424</v>
      </c>
      <c r="O701" s="4">
        <v>1943</v>
      </c>
      <c r="P701" s="4">
        <f t="shared" si="33"/>
        <v>2011005</v>
      </c>
      <c r="Q701" s="17"/>
      <c r="R701" s="17"/>
    </row>
    <row r="702" spans="1:18" ht="12.75">
      <c r="A702" s="19">
        <v>680</v>
      </c>
      <c r="B702" s="19">
        <v>695</v>
      </c>
      <c r="C702" s="19">
        <v>447</v>
      </c>
      <c r="D702" s="19">
        <v>9</v>
      </c>
      <c r="F702" s="25">
        <v>1915</v>
      </c>
      <c r="G702" s="6">
        <v>2088</v>
      </c>
      <c r="H702" s="6"/>
      <c r="I702" s="6">
        <v>291</v>
      </c>
      <c r="J702" s="6"/>
      <c r="K702" s="6">
        <v>613</v>
      </c>
      <c r="M702" s="4">
        <v>1893</v>
      </c>
      <c r="N702" s="4">
        <f t="shared" si="32"/>
        <v>3625095</v>
      </c>
      <c r="O702" s="4">
        <v>1943</v>
      </c>
      <c r="P702" s="4">
        <f t="shared" si="33"/>
        <v>4056984</v>
      </c>
      <c r="Q702" s="17"/>
      <c r="R702" s="17"/>
    </row>
    <row r="703" spans="1:18" ht="12.75">
      <c r="A703" s="4">
        <v>681</v>
      </c>
      <c r="B703" s="4">
        <v>695</v>
      </c>
      <c r="C703" s="4">
        <v>507</v>
      </c>
      <c r="D703" s="4">
        <v>9</v>
      </c>
      <c r="F703" s="25">
        <v>6016</v>
      </c>
      <c r="G703" s="6">
        <v>8299</v>
      </c>
      <c r="H703" s="6"/>
      <c r="I703" s="6">
        <v>669</v>
      </c>
      <c r="J703" s="6"/>
      <c r="K703" s="6">
        <v>655</v>
      </c>
      <c r="M703" s="4">
        <v>1893</v>
      </c>
      <c r="N703" s="4">
        <f t="shared" si="32"/>
        <v>11388288</v>
      </c>
      <c r="O703" s="4">
        <v>1943</v>
      </c>
      <c r="P703" s="4">
        <f t="shared" si="33"/>
        <v>16124957</v>
      </c>
      <c r="Q703" s="17"/>
      <c r="R703" s="17"/>
    </row>
    <row r="704" spans="1:18" ht="12.75">
      <c r="A704" s="4">
        <v>682</v>
      </c>
      <c r="B704" s="4">
        <v>695</v>
      </c>
      <c r="C704" s="4">
        <v>607</v>
      </c>
      <c r="D704" s="4">
        <v>9</v>
      </c>
      <c r="F704" s="25">
        <v>8161</v>
      </c>
      <c r="G704" s="6">
        <v>12445</v>
      </c>
      <c r="H704" s="6"/>
      <c r="I704" s="6">
        <v>953</v>
      </c>
      <c r="J704" s="6"/>
      <c r="K704" s="6">
        <v>562</v>
      </c>
      <c r="M704" s="4">
        <v>1893</v>
      </c>
      <c r="N704" s="4">
        <f t="shared" si="32"/>
        <v>15448773</v>
      </c>
      <c r="O704" s="4">
        <v>1943</v>
      </c>
      <c r="P704" s="4">
        <f t="shared" si="33"/>
        <v>24180635</v>
      </c>
      <c r="Q704" s="17"/>
      <c r="R704" s="17"/>
    </row>
    <row r="705" spans="1:18" ht="12.75">
      <c r="A705" s="4">
        <v>683</v>
      </c>
      <c r="B705" s="4">
        <v>695</v>
      </c>
      <c r="C705" s="4">
        <v>727</v>
      </c>
      <c r="D705" s="4">
        <v>9</v>
      </c>
      <c r="F705" s="25">
        <v>2062</v>
      </c>
      <c r="G705" s="6">
        <v>3192</v>
      </c>
      <c r="H705" s="6"/>
      <c r="I705" s="6">
        <v>329</v>
      </c>
      <c r="J705" s="6"/>
      <c r="K705" s="6">
        <v>215</v>
      </c>
      <c r="M705" s="4">
        <v>1893</v>
      </c>
      <c r="N705" s="4">
        <f t="shared" si="32"/>
        <v>3903366</v>
      </c>
      <c r="O705" s="4">
        <v>1943</v>
      </c>
      <c r="P705" s="4">
        <f t="shared" si="33"/>
        <v>6202056</v>
      </c>
      <c r="Q705" s="17"/>
      <c r="R705" s="17"/>
    </row>
    <row r="706" spans="1:18" ht="12.75">
      <c r="A706" s="4">
        <v>684</v>
      </c>
      <c r="B706" s="4">
        <v>695</v>
      </c>
      <c r="C706" s="4">
        <v>907</v>
      </c>
      <c r="D706" s="4">
        <v>9</v>
      </c>
      <c r="F706" s="25">
        <v>2054</v>
      </c>
      <c r="G706" s="6">
        <v>2351</v>
      </c>
      <c r="H706" s="6"/>
      <c r="I706" s="6">
        <v>248</v>
      </c>
      <c r="J706" s="6"/>
      <c r="K706" s="6">
        <v>578</v>
      </c>
      <c r="M706" s="4">
        <v>1893</v>
      </c>
      <c r="N706" s="4">
        <f t="shared" si="32"/>
        <v>3888222</v>
      </c>
      <c r="O706" s="4">
        <v>1943</v>
      </c>
      <c r="P706" s="4">
        <f t="shared" si="33"/>
        <v>4567993</v>
      </c>
      <c r="Q706" s="17"/>
      <c r="R706" s="17"/>
    </row>
    <row r="707" spans="1:18" ht="12.75">
      <c r="A707" s="4">
        <v>685</v>
      </c>
      <c r="B707" s="4">
        <v>695</v>
      </c>
      <c r="C707" s="4">
        <v>999</v>
      </c>
      <c r="D707" s="4">
        <v>9</v>
      </c>
      <c r="F707" s="25">
        <v>6036</v>
      </c>
      <c r="G707" s="6">
        <v>10811</v>
      </c>
      <c r="H707" s="6"/>
      <c r="I707" s="6">
        <v>1238</v>
      </c>
      <c r="J707" s="6"/>
      <c r="K707" s="6">
        <v>893</v>
      </c>
      <c r="M707" s="4">
        <v>1893</v>
      </c>
      <c r="N707" s="4">
        <f t="shared" si="32"/>
        <v>11426148</v>
      </c>
      <c r="O707" s="4">
        <v>1943</v>
      </c>
      <c r="P707" s="4">
        <f t="shared" si="33"/>
        <v>21005773</v>
      </c>
      <c r="Q707" s="17"/>
      <c r="R707" s="17"/>
    </row>
    <row r="708" spans="1:18" ht="12.75">
      <c r="A708" s="4"/>
      <c r="B708" s="4"/>
      <c r="C708" s="4"/>
      <c r="D708" s="4"/>
      <c r="F708" s="6"/>
      <c r="G708" s="6"/>
      <c r="H708" s="6"/>
      <c r="I708" s="6"/>
      <c r="J708" s="6"/>
      <c r="K708" s="6"/>
      <c r="Q708" s="17"/>
      <c r="R708" s="17"/>
    </row>
    <row r="709" spans="1:49" ht="12.75">
      <c r="A709" s="19">
        <v>685.95</v>
      </c>
      <c r="B709" s="19">
        <v>696</v>
      </c>
      <c r="C709" s="19">
        <v>999</v>
      </c>
      <c r="D709" s="19">
        <v>9</v>
      </c>
      <c r="E709" s="9"/>
      <c r="F709" s="21">
        <v>6398337</v>
      </c>
      <c r="G709" s="21">
        <v>10511648</v>
      </c>
      <c r="H709" s="21"/>
      <c r="I709" s="21">
        <v>614379</v>
      </c>
      <c r="J709" s="21"/>
      <c r="K709" s="21">
        <v>971768</v>
      </c>
      <c r="L709" s="9"/>
      <c r="M709" s="4">
        <v>1801</v>
      </c>
      <c r="N709" s="22">
        <f>SUM(N401:N707)/$F709</f>
        <v>1848.8476369719194</v>
      </c>
      <c r="O709" s="4">
        <v>1797</v>
      </c>
      <c r="P709" s="22">
        <f>SUM(P401:P707)/$G709</f>
        <v>1839.1783510064263</v>
      </c>
      <c r="Q709" s="17">
        <f>I709/G709</f>
        <v>0.05844744801195778</v>
      </c>
      <c r="R709" s="17">
        <f>K709/G709</f>
        <v>0.0924467790397852</v>
      </c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</row>
    <row r="710" spans="1:18" ht="12.75">
      <c r="A710" s="4"/>
      <c r="B710" s="4"/>
      <c r="C710" s="4"/>
      <c r="D710" s="4"/>
      <c r="F710" s="6"/>
      <c r="G710" s="6"/>
      <c r="H710" s="6"/>
      <c r="I710" s="6"/>
      <c r="J710" s="6"/>
      <c r="K710" s="6"/>
      <c r="Q710" s="17"/>
      <c r="R710" s="17"/>
    </row>
    <row r="711" spans="1:18" ht="12.75">
      <c r="A711" s="4">
        <v>687</v>
      </c>
      <c r="B711" s="4">
        <v>701</v>
      </c>
      <c r="C711" s="4">
        <v>999</v>
      </c>
      <c r="D711" s="4">
        <v>9</v>
      </c>
      <c r="F711" s="25">
        <v>5098</v>
      </c>
      <c r="G711" s="6">
        <v>5534</v>
      </c>
      <c r="H711" s="6"/>
      <c r="I711" s="6">
        <v>478</v>
      </c>
      <c r="J711" s="6"/>
      <c r="K711" s="6">
        <v>1241</v>
      </c>
      <c r="M711" s="4">
        <v>2202</v>
      </c>
      <c r="N711" s="4">
        <f aca="true" t="shared" si="34" ref="N711:N722">M711*F711</f>
        <v>11225796</v>
      </c>
      <c r="O711" s="4">
        <v>2309</v>
      </c>
      <c r="P711" s="4">
        <f aca="true" t="shared" si="35" ref="P711:P722">O711*G711</f>
        <v>12778006</v>
      </c>
      <c r="Q711" s="17"/>
      <c r="R711" s="17"/>
    </row>
    <row r="712" spans="1:18" ht="12.75">
      <c r="A712" s="4">
        <v>688</v>
      </c>
      <c r="B712" s="4">
        <v>703</v>
      </c>
      <c r="C712" s="4">
        <v>999</v>
      </c>
      <c r="D712" s="4">
        <v>9</v>
      </c>
      <c r="F712" s="25">
        <v>173583</v>
      </c>
      <c r="G712" s="6">
        <v>242404</v>
      </c>
      <c r="H712" s="6"/>
      <c r="I712" s="6">
        <v>23095</v>
      </c>
      <c r="J712" s="6"/>
      <c r="K712" s="6">
        <v>31978</v>
      </c>
      <c r="M712" s="4">
        <v>2116</v>
      </c>
      <c r="N712" s="4">
        <f t="shared" si="34"/>
        <v>367301628</v>
      </c>
      <c r="O712" s="4">
        <v>2147</v>
      </c>
      <c r="P712" s="4">
        <f t="shared" si="35"/>
        <v>520441388</v>
      </c>
      <c r="Q712" s="17"/>
      <c r="R712" s="17"/>
    </row>
    <row r="713" spans="1:18" ht="12.75">
      <c r="A713" s="4">
        <v>689</v>
      </c>
      <c r="B713" s="4">
        <v>704</v>
      </c>
      <c r="C713" s="4">
        <v>999</v>
      </c>
      <c r="D713" s="4">
        <v>9</v>
      </c>
      <c r="F713" s="25">
        <v>9600</v>
      </c>
      <c r="G713" s="6">
        <v>9971</v>
      </c>
      <c r="H713" s="6"/>
      <c r="I713" s="6">
        <v>1006</v>
      </c>
      <c r="J713" s="6"/>
      <c r="K713" s="6">
        <v>2745</v>
      </c>
      <c r="M713" s="4">
        <v>2460</v>
      </c>
      <c r="N713" s="4">
        <f t="shared" si="34"/>
        <v>23616000</v>
      </c>
      <c r="O713" s="4">
        <v>2512</v>
      </c>
      <c r="P713" s="4">
        <f t="shared" si="35"/>
        <v>25047152</v>
      </c>
      <c r="Q713" s="17"/>
      <c r="R713" s="17"/>
    </row>
    <row r="714" spans="1:18" ht="12.75">
      <c r="A714" s="4">
        <v>690</v>
      </c>
      <c r="B714" s="4">
        <v>705</v>
      </c>
      <c r="C714" s="4">
        <v>999</v>
      </c>
      <c r="D714" s="4">
        <v>9</v>
      </c>
      <c r="F714" s="25">
        <v>612247</v>
      </c>
      <c r="G714" s="6">
        <v>632595</v>
      </c>
      <c r="H714" s="6"/>
      <c r="I714" s="6">
        <v>68249</v>
      </c>
      <c r="J714" s="6"/>
      <c r="K714" s="6">
        <v>109301</v>
      </c>
      <c r="M714" s="4">
        <v>2119</v>
      </c>
      <c r="N714" s="4">
        <f t="shared" si="34"/>
        <v>1297351393</v>
      </c>
      <c r="O714" s="4">
        <v>2316</v>
      </c>
      <c r="P714" s="4">
        <f t="shared" si="35"/>
        <v>1465090020</v>
      </c>
      <c r="Q714" s="17"/>
      <c r="R714" s="17"/>
    </row>
    <row r="715" spans="1:18" ht="12.75">
      <c r="A715" s="4">
        <v>691</v>
      </c>
      <c r="B715" s="4">
        <v>706</v>
      </c>
      <c r="C715" s="4">
        <v>999</v>
      </c>
      <c r="D715" s="4">
        <v>9</v>
      </c>
      <c r="F715" s="25">
        <v>224459</v>
      </c>
      <c r="G715" s="6">
        <v>228426</v>
      </c>
      <c r="H715" s="6"/>
      <c r="I715" s="6">
        <v>10647</v>
      </c>
      <c r="J715" s="6"/>
      <c r="K715" s="6">
        <v>23588</v>
      </c>
      <c r="M715" s="4">
        <v>1565</v>
      </c>
      <c r="N715" s="4">
        <f t="shared" si="34"/>
        <v>351278335</v>
      </c>
      <c r="O715" s="4">
        <v>1794</v>
      </c>
      <c r="P715" s="4">
        <f t="shared" si="35"/>
        <v>409796244</v>
      </c>
      <c r="Q715" s="17"/>
      <c r="R715" s="17"/>
    </row>
    <row r="716" spans="1:18" ht="12.75">
      <c r="A716" s="4">
        <v>692</v>
      </c>
      <c r="B716" s="4">
        <v>710</v>
      </c>
      <c r="C716" s="4">
        <v>999</v>
      </c>
      <c r="D716" s="4">
        <v>9</v>
      </c>
      <c r="F716" s="25">
        <v>10035</v>
      </c>
      <c r="G716" s="6">
        <v>10341</v>
      </c>
      <c r="H716" s="6"/>
      <c r="I716" s="6">
        <v>414</v>
      </c>
      <c r="J716" s="6"/>
      <c r="K716" s="6">
        <v>1429</v>
      </c>
      <c r="M716" s="4">
        <v>1646</v>
      </c>
      <c r="N716" s="4">
        <f t="shared" si="34"/>
        <v>16517610</v>
      </c>
      <c r="O716" s="4">
        <v>1836</v>
      </c>
      <c r="P716" s="4">
        <f t="shared" si="35"/>
        <v>18986076</v>
      </c>
      <c r="Q716" s="17"/>
      <c r="R716" s="17"/>
    </row>
    <row r="717" spans="1:18" ht="12.75">
      <c r="A717" s="4">
        <v>693</v>
      </c>
      <c r="B717" s="4">
        <v>711</v>
      </c>
      <c r="C717" s="4">
        <v>999</v>
      </c>
      <c r="D717" s="4">
        <v>9</v>
      </c>
      <c r="F717" s="25">
        <v>30161</v>
      </c>
      <c r="G717" s="6">
        <v>31164</v>
      </c>
      <c r="H717" s="6"/>
      <c r="I717" s="6">
        <v>4941</v>
      </c>
      <c r="J717" s="6"/>
      <c r="K717" s="6">
        <v>1313</v>
      </c>
      <c r="M717" s="4">
        <v>1917</v>
      </c>
      <c r="N717" s="4">
        <f t="shared" si="34"/>
        <v>57818637</v>
      </c>
      <c r="O717" s="4">
        <v>2311</v>
      </c>
      <c r="P717" s="4">
        <f t="shared" si="35"/>
        <v>72020004</v>
      </c>
      <c r="Q717" s="17"/>
      <c r="R717" s="17"/>
    </row>
    <row r="718" spans="1:18" ht="12.75">
      <c r="A718" s="4">
        <v>694</v>
      </c>
      <c r="B718" s="4">
        <v>712</v>
      </c>
      <c r="C718" s="4">
        <v>999</v>
      </c>
      <c r="D718" s="4">
        <v>9</v>
      </c>
      <c r="F718" s="25">
        <v>46812</v>
      </c>
      <c r="G718" s="6">
        <v>47428</v>
      </c>
      <c r="H718" s="6"/>
      <c r="I718" s="6">
        <v>4558</v>
      </c>
      <c r="J718" s="6"/>
      <c r="K718" s="6">
        <v>18326</v>
      </c>
      <c r="M718" s="4">
        <v>2784</v>
      </c>
      <c r="N718" s="4">
        <f t="shared" si="34"/>
        <v>130324608</v>
      </c>
      <c r="O718" s="4">
        <v>2742</v>
      </c>
      <c r="P718" s="4">
        <f t="shared" si="35"/>
        <v>130047576</v>
      </c>
      <c r="Q718" s="17"/>
      <c r="R718" s="17"/>
    </row>
    <row r="719" spans="1:18" ht="12.75">
      <c r="A719" s="4">
        <v>695</v>
      </c>
      <c r="B719" s="4">
        <v>713</v>
      </c>
      <c r="C719" s="4">
        <v>999</v>
      </c>
      <c r="D719" s="4">
        <v>9</v>
      </c>
      <c r="F719" s="25">
        <v>52098</v>
      </c>
      <c r="G719" s="6">
        <v>53085</v>
      </c>
      <c r="H719" s="6"/>
      <c r="I719" s="6">
        <v>5874</v>
      </c>
      <c r="J719" s="6"/>
      <c r="K719" s="6">
        <v>13205</v>
      </c>
      <c r="M719" s="4">
        <v>2386</v>
      </c>
      <c r="N719" s="4">
        <f t="shared" si="34"/>
        <v>124305828</v>
      </c>
      <c r="O719" s="4">
        <v>2509</v>
      </c>
      <c r="P719" s="4">
        <f t="shared" si="35"/>
        <v>133190265</v>
      </c>
      <c r="Q719" s="17"/>
      <c r="R719" s="17"/>
    </row>
    <row r="720" spans="1:18" ht="12.75">
      <c r="A720" s="4">
        <v>696</v>
      </c>
      <c r="B720" s="4">
        <v>714</v>
      </c>
      <c r="C720" s="4">
        <v>999</v>
      </c>
      <c r="D720" s="4">
        <v>9</v>
      </c>
      <c r="F720" s="25">
        <v>149827</v>
      </c>
      <c r="G720" s="6">
        <v>159450</v>
      </c>
      <c r="H720" s="6"/>
      <c r="I720" s="6">
        <v>20755</v>
      </c>
      <c r="J720" s="6"/>
      <c r="K720" s="6">
        <v>13664</v>
      </c>
      <c r="M720" s="4">
        <v>1944</v>
      </c>
      <c r="N720" s="4">
        <f t="shared" si="34"/>
        <v>291263688</v>
      </c>
      <c r="O720" s="4">
        <v>2246</v>
      </c>
      <c r="P720" s="4">
        <f t="shared" si="35"/>
        <v>358124700</v>
      </c>
      <c r="Q720" s="17"/>
      <c r="R720" s="17"/>
    </row>
    <row r="721" spans="1:18" ht="12.75">
      <c r="A721" s="4">
        <v>697</v>
      </c>
      <c r="B721" s="4">
        <v>715</v>
      </c>
      <c r="C721" s="4">
        <v>417</v>
      </c>
      <c r="D721" s="4">
        <v>9</v>
      </c>
      <c r="F721" s="25">
        <v>541666</v>
      </c>
      <c r="G721" s="6">
        <v>549917</v>
      </c>
      <c r="H721" s="6"/>
      <c r="I721" s="6">
        <v>28356</v>
      </c>
      <c r="J721" s="6"/>
      <c r="K721" s="6">
        <v>196587</v>
      </c>
      <c r="M721" s="4">
        <v>2009</v>
      </c>
      <c r="N721" s="4">
        <f t="shared" si="34"/>
        <v>1088206994</v>
      </c>
      <c r="O721" s="4">
        <v>2110</v>
      </c>
      <c r="P721" s="4">
        <f t="shared" si="35"/>
        <v>1160324870</v>
      </c>
      <c r="Q721" s="17"/>
      <c r="R721" s="17"/>
    </row>
    <row r="722" spans="1:18" ht="12.75">
      <c r="A722" s="4">
        <v>698</v>
      </c>
      <c r="B722" s="4">
        <v>715</v>
      </c>
      <c r="C722" s="4">
        <v>999</v>
      </c>
      <c r="D722" s="4">
        <v>9</v>
      </c>
      <c r="F722" s="25">
        <v>900380</v>
      </c>
      <c r="G722" s="6">
        <v>913827</v>
      </c>
      <c r="H722" s="6"/>
      <c r="I722" s="6">
        <v>46442</v>
      </c>
      <c r="J722" s="6"/>
      <c r="K722" s="6">
        <v>137738</v>
      </c>
      <c r="M722" s="4">
        <v>2009</v>
      </c>
      <c r="N722" s="4">
        <f t="shared" si="34"/>
        <v>1808863420</v>
      </c>
      <c r="O722" s="4">
        <v>2110</v>
      </c>
      <c r="P722" s="4">
        <f t="shared" si="35"/>
        <v>1928174970</v>
      </c>
      <c r="Q722" s="17"/>
      <c r="R722" s="17"/>
    </row>
    <row r="723" spans="1:18" ht="12.75">
      <c r="A723" s="4"/>
      <c r="B723" s="4"/>
      <c r="C723" s="4"/>
      <c r="D723" s="4"/>
      <c r="F723" s="6"/>
      <c r="G723" s="6"/>
      <c r="H723" s="6"/>
      <c r="I723" s="6"/>
      <c r="J723" s="6"/>
      <c r="K723" s="6"/>
      <c r="O723" s="4"/>
      <c r="Q723" s="17"/>
      <c r="R723" s="17"/>
    </row>
    <row r="724" spans="1:28" ht="12.75">
      <c r="A724" s="19">
        <v>698.95</v>
      </c>
      <c r="B724" s="19">
        <v>726</v>
      </c>
      <c r="C724" s="19">
        <v>999</v>
      </c>
      <c r="D724" s="19">
        <v>9</v>
      </c>
      <c r="E724" s="9"/>
      <c r="F724" s="21">
        <v>2755966</v>
      </c>
      <c r="G724" s="21">
        <v>2884142</v>
      </c>
      <c r="H724" s="21"/>
      <c r="I724" s="21">
        <v>214815</v>
      </c>
      <c r="J724" s="21"/>
      <c r="K724" s="21">
        <v>551115</v>
      </c>
      <c r="L724" s="9"/>
      <c r="M724" s="19">
        <v>1794</v>
      </c>
      <c r="N724" s="22">
        <f>SUM(N711:N722)/$F724</f>
        <v>2020.3710557387137</v>
      </c>
      <c r="O724" s="19">
        <v>1989</v>
      </c>
      <c r="P724" s="22">
        <f>SUM(P711:P722)/$G724</f>
        <v>2161.482087567117</v>
      </c>
      <c r="Q724" s="17">
        <f>I724/G724</f>
        <v>0.07448142289804038</v>
      </c>
      <c r="R724" s="17">
        <f>K724/G724</f>
        <v>0.19108455824990586</v>
      </c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18" ht="12.75">
      <c r="A725" s="4"/>
      <c r="B725" s="4"/>
      <c r="C725" s="4"/>
      <c r="D725" s="4"/>
      <c r="F725" s="6"/>
      <c r="G725" s="6"/>
      <c r="H725" s="6"/>
      <c r="I725" s="6"/>
      <c r="J725" s="6"/>
      <c r="K725" s="6"/>
      <c r="Q725" s="17"/>
      <c r="R725" s="17"/>
    </row>
    <row r="726" spans="1:18" ht="12.75">
      <c r="A726" s="4">
        <v>700</v>
      </c>
      <c r="B726" s="4">
        <v>740</v>
      </c>
      <c r="C726" s="4">
        <v>999</v>
      </c>
      <c r="D726" s="4">
        <v>9</v>
      </c>
      <c r="F726" s="25">
        <v>32604</v>
      </c>
      <c r="G726" s="6">
        <v>48438</v>
      </c>
      <c r="H726" s="6"/>
      <c r="I726" s="6">
        <v>7787</v>
      </c>
      <c r="J726" s="6"/>
      <c r="K726" s="6">
        <v>1889</v>
      </c>
      <c r="M726" s="4">
        <v>1925</v>
      </c>
      <c r="N726" s="4">
        <f aca="true" t="shared" si="36" ref="N726:N789">M726*F726</f>
        <v>62762700</v>
      </c>
      <c r="O726" s="4">
        <v>2318</v>
      </c>
      <c r="P726" s="4">
        <f aca="true" t="shared" si="37" ref="P726:P757">O726*G726</f>
        <v>112279284</v>
      </c>
      <c r="Q726" s="17"/>
      <c r="R726" s="17"/>
    </row>
    <row r="727" spans="1:18" ht="12.75">
      <c r="A727" s="4">
        <v>701</v>
      </c>
      <c r="B727" s="4">
        <v>750</v>
      </c>
      <c r="C727" s="4">
        <v>999</v>
      </c>
      <c r="D727" s="4">
        <v>9</v>
      </c>
      <c r="F727" s="25">
        <v>50155</v>
      </c>
      <c r="G727" s="6">
        <v>51339</v>
      </c>
      <c r="H727" s="6"/>
      <c r="I727" s="6">
        <v>3850</v>
      </c>
      <c r="J727" s="6"/>
      <c r="K727" s="6">
        <v>1823</v>
      </c>
      <c r="M727" s="4">
        <v>1474</v>
      </c>
      <c r="N727" s="4">
        <f t="shared" si="36"/>
        <v>73928470</v>
      </c>
      <c r="O727" s="4">
        <v>1804</v>
      </c>
      <c r="P727" s="4">
        <f t="shared" si="37"/>
        <v>92615556</v>
      </c>
      <c r="Q727" s="17"/>
      <c r="R727" s="17"/>
    </row>
    <row r="728" spans="1:18" ht="12.75">
      <c r="A728" s="4">
        <v>702</v>
      </c>
      <c r="B728" s="4">
        <v>751</v>
      </c>
      <c r="C728" s="4">
        <v>999</v>
      </c>
      <c r="D728" s="4">
        <v>9</v>
      </c>
      <c r="F728" s="25">
        <v>631170</v>
      </c>
      <c r="G728" s="6">
        <v>641868</v>
      </c>
      <c r="H728" s="6"/>
      <c r="I728" s="6">
        <v>39705</v>
      </c>
      <c r="J728" s="6"/>
      <c r="K728" s="6">
        <v>56876</v>
      </c>
      <c r="M728" s="4">
        <v>1590</v>
      </c>
      <c r="N728" s="4">
        <f t="shared" si="36"/>
        <v>1003560300</v>
      </c>
      <c r="O728" s="4">
        <v>1850</v>
      </c>
      <c r="P728" s="4">
        <f t="shared" si="37"/>
        <v>1187455800</v>
      </c>
      <c r="Q728" s="17"/>
      <c r="R728" s="17"/>
    </row>
    <row r="729" spans="1:18" ht="12.75">
      <c r="A729" s="4">
        <v>703</v>
      </c>
      <c r="B729" s="4">
        <v>752</v>
      </c>
      <c r="C729" s="4">
        <v>999</v>
      </c>
      <c r="D729" s="4">
        <v>9</v>
      </c>
      <c r="F729" s="25">
        <v>28970</v>
      </c>
      <c r="G729" s="6">
        <v>30219</v>
      </c>
      <c r="H729" s="6"/>
      <c r="I729" s="6">
        <v>2099</v>
      </c>
      <c r="J729" s="6"/>
      <c r="K729" s="6">
        <v>4903</v>
      </c>
      <c r="M729" s="4">
        <v>1890</v>
      </c>
      <c r="N729" s="4">
        <f t="shared" si="36"/>
        <v>54753300</v>
      </c>
      <c r="O729" s="4">
        <v>2065</v>
      </c>
      <c r="P729" s="4">
        <f t="shared" si="37"/>
        <v>62402235</v>
      </c>
      <c r="Q729" s="17"/>
      <c r="R729" s="17"/>
    </row>
    <row r="730" spans="1:18" ht="12.75">
      <c r="A730" s="4">
        <v>704</v>
      </c>
      <c r="B730" s="4">
        <v>753</v>
      </c>
      <c r="C730" s="4">
        <v>999</v>
      </c>
      <c r="D730" s="4">
        <v>9</v>
      </c>
      <c r="F730" s="25">
        <v>531743</v>
      </c>
      <c r="G730" s="6">
        <v>574240</v>
      </c>
      <c r="H730" s="6"/>
      <c r="I730" s="6">
        <v>48355</v>
      </c>
      <c r="J730" s="6"/>
      <c r="K730" s="6">
        <v>45367</v>
      </c>
      <c r="M730" s="4">
        <v>1702</v>
      </c>
      <c r="N730" s="4">
        <f t="shared" si="36"/>
        <v>905026586</v>
      </c>
      <c r="O730" s="4">
        <v>1959</v>
      </c>
      <c r="P730" s="4">
        <f t="shared" si="37"/>
        <v>1124936160</v>
      </c>
      <c r="Q730" s="17"/>
      <c r="R730" s="17"/>
    </row>
    <row r="731" spans="1:18" ht="12.75">
      <c r="A731" s="4">
        <v>705</v>
      </c>
      <c r="B731" s="4">
        <v>754</v>
      </c>
      <c r="C731" s="4">
        <v>999</v>
      </c>
      <c r="D731" s="4">
        <v>9</v>
      </c>
      <c r="F731" s="25">
        <v>73146</v>
      </c>
      <c r="G731" s="6">
        <v>74164</v>
      </c>
      <c r="H731" s="6"/>
      <c r="I731" s="6">
        <v>2468</v>
      </c>
      <c r="J731" s="6"/>
      <c r="K731" s="6">
        <v>7944</v>
      </c>
      <c r="M731" s="4">
        <v>1503</v>
      </c>
      <c r="N731" s="4">
        <f t="shared" si="36"/>
        <v>109938438</v>
      </c>
      <c r="O731" s="4">
        <v>1724</v>
      </c>
      <c r="P731" s="4">
        <f t="shared" si="37"/>
        <v>127858736</v>
      </c>
      <c r="Q731" s="17"/>
      <c r="R731" s="17"/>
    </row>
    <row r="732" spans="1:18" ht="12.75">
      <c r="A732" s="4">
        <v>706</v>
      </c>
      <c r="B732" s="4">
        <v>755</v>
      </c>
      <c r="C732" s="4">
        <v>999</v>
      </c>
      <c r="D732" s="4">
        <v>9</v>
      </c>
      <c r="F732" s="25">
        <v>316056</v>
      </c>
      <c r="G732" s="6">
        <v>325795</v>
      </c>
      <c r="H732" s="6"/>
      <c r="I732" s="6">
        <v>28673</v>
      </c>
      <c r="J732" s="6"/>
      <c r="K732" s="6">
        <v>17637</v>
      </c>
      <c r="M732" s="4">
        <v>1606</v>
      </c>
      <c r="N732" s="4">
        <f t="shared" si="36"/>
        <v>507585936</v>
      </c>
      <c r="O732" s="4">
        <v>1924</v>
      </c>
      <c r="P732" s="4">
        <f t="shared" si="37"/>
        <v>626829580</v>
      </c>
      <c r="Q732" s="17"/>
      <c r="R732" s="17"/>
    </row>
    <row r="733" spans="1:18" ht="12.75">
      <c r="A733" s="4">
        <v>707</v>
      </c>
      <c r="B733" s="4">
        <v>760</v>
      </c>
      <c r="C733" s="4">
        <v>999</v>
      </c>
      <c r="D733" s="4">
        <v>9</v>
      </c>
      <c r="F733" s="25">
        <v>49643</v>
      </c>
      <c r="G733" s="6">
        <v>50509</v>
      </c>
      <c r="H733" s="6"/>
      <c r="I733" s="6">
        <v>3369</v>
      </c>
      <c r="J733" s="6"/>
      <c r="K733" s="6">
        <v>12849</v>
      </c>
      <c r="M733" s="4">
        <v>2180</v>
      </c>
      <c r="N733" s="4">
        <f t="shared" si="36"/>
        <v>108221740</v>
      </c>
      <c r="O733" s="4">
        <v>2262</v>
      </c>
      <c r="P733" s="4">
        <f t="shared" si="37"/>
        <v>114251358</v>
      </c>
      <c r="Q733" s="17"/>
      <c r="R733" s="17"/>
    </row>
    <row r="734" spans="1:18" ht="12.75">
      <c r="A734" s="4">
        <v>708</v>
      </c>
      <c r="B734" s="4">
        <v>761</v>
      </c>
      <c r="C734" s="4">
        <v>999</v>
      </c>
      <c r="D734" s="4">
        <v>9</v>
      </c>
      <c r="F734" s="25">
        <v>90965</v>
      </c>
      <c r="G734" s="6">
        <v>93107</v>
      </c>
      <c r="H734" s="6"/>
      <c r="I734" s="6">
        <v>4171</v>
      </c>
      <c r="J734" s="6"/>
      <c r="K734" s="6">
        <v>9050</v>
      </c>
      <c r="M734" s="4">
        <v>1536</v>
      </c>
      <c r="N734" s="4">
        <f t="shared" si="36"/>
        <v>139722240</v>
      </c>
      <c r="O734" s="4">
        <v>1769</v>
      </c>
      <c r="P734" s="4">
        <f t="shared" si="37"/>
        <v>164706283</v>
      </c>
      <c r="Q734" s="17"/>
      <c r="R734" s="17"/>
    </row>
    <row r="735" spans="1:18" ht="12.75">
      <c r="A735" s="4">
        <v>709</v>
      </c>
      <c r="B735" s="4">
        <v>762</v>
      </c>
      <c r="C735" s="4">
        <v>999</v>
      </c>
      <c r="D735" s="4">
        <v>9</v>
      </c>
      <c r="F735" s="25">
        <v>515954</v>
      </c>
      <c r="G735" s="6">
        <v>625869</v>
      </c>
      <c r="H735" s="6"/>
      <c r="I735" s="6">
        <v>69742</v>
      </c>
      <c r="J735" s="6"/>
      <c r="K735" s="6">
        <v>16902</v>
      </c>
      <c r="M735" s="4">
        <v>1699</v>
      </c>
      <c r="N735" s="4">
        <f t="shared" si="36"/>
        <v>876605846</v>
      </c>
      <c r="O735" s="4">
        <v>1999</v>
      </c>
      <c r="P735" s="4">
        <f t="shared" si="37"/>
        <v>1251112131</v>
      </c>
      <c r="Q735" s="17"/>
      <c r="R735" s="17"/>
    </row>
    <row r="736" spans="1:18" ht="12.75">
      <c r="A736" s="4">
        <v>710</v>
      </c>
      <c r="B736" s="4">
        <v>763</v>
      </c>
      <c r="C736" s="4">
        <v>999</v>
      </c>
      <c r="D736" s="4">
        <v>9</v>
      </c>
      <c r="F736" s="25">
        <v>7544</v>
      </c>
      <c r="G736" s="6">
        <v>7842</v>
      </c>
      <c r="H736" s="6"/>
      <c r="I736" s="6">
        <v>348</v>
      </c>
      <c r="J736" s="6"/>
      <c r="K736" s="6">
        <v>785</v>
      </c>
      <c r="M736" s="4">
        <v>1547</v>
      </c>
      <c r="N736" s="4">
        <f t="shared" si="36"/>
        <v>11670568</v>
      </c>
      <c r="O736" s="4">
        <v>1773</v>
      </c>
      <c r="P736" s="4">
        <f t="shared" si="37"/>
        <v>13903866</v>
      </c>
      <c r="Q736" s="17"/>
      <c r="R736" s="17"/>
    </row>
    <row r="737" spans="1:18" ht="12.75">
      <c r="A737" s="4">
        <v>711</v>
      </c>
      <c r="B737" s="4">
        <v>764</v>
      </c>
      <c r="C737" s="4">
        <v>999</v>
      </c>
      <c r="D737" s="4">
        <v>9</v>
      </c>
      <c r="F737" s="25">
        <v>114763</v>
      </c>
      <c r="G737" s="6">
        <v>128704</v>
      </c>
      <c r="H737" s="6"/>
      <c r="I737" s="6">
        <v>7608</v>
      </c>
      <c r="J737" s="6"/>
      <c r="K737" s="6">
        <v>4897</v>
      </c>
      <c r="M737" s="4">
        <v>1428</v>
      </c>
      <c r="N737" s="4">
        <f t="shared" si="36"/>
        <v>163881564</v>
      </c>
      <c r="O737" s="4">
        <v>1716</v>
      </c>
      <c r="P737" s="4">
        <f t="shared" si="37"/>
        <v>220856064</v>
      </c>
      <c r="Q737" s="17"/>
      <c r="R737" s="17"/>
    </row>
    <row r="738" spans="1:18" ht="12.75">
      <c r="A738" s="4">
        <v>712</v>
      </c>
      <c r="B738" s="4">
        <v>770</v>
      </c>
      <c r="C738" s="4">
        <v>999</v>
      </c>
      <c r="D738" s="4">
        <v>9</v>
      </c>
      <c r="F738" s="25">
        <v>108294</v>
      </c>
      <c r="G738" s="6">
        <v>112792</v>
      </c>
      <c r="H738" s="6"/>
      <c r="I738" s="6">
        <v>13890</v>
      </c>
      <c r="J738" s="6"/>
      <c r="K738" s="6">
        <v>9303</v>
      </c>
      <c r="M738" s="4">
        <v>1898</v>
      </c>
      <c r="N738" s="4">
        <f t="shared" si="36"/>
        <v>205542012</v>
      </c>
      <c r="O738" s="4">
        <v>2196</v>
      </c>
      <c r="P738" s="4">
        <f t="shared" si="37"/>
        <v>247691232</v>
      </c>
      <c r="Q738" s="17"/>
      <c r="R738" s="17"/>
    </row>
    <row r="739" spans="1:18" ht="12.75">
      <c r="A739" s="19">
        <v>713</v>
      </c>
      <c r="B739" s="19">
        <v>780</v>
      </c>
      <c r="C739" s="19">
        <v>107</v>
      </c>
      <c r="D739" s="19">
        <v>9</v>
      </c>
      <c r="F739" s="25">
        <v>7309</v>
      </c>
      <c r="G739" s="6">
        <v>7769</v>
      </c>
      <c r="H739" s="6"/>
      <c r="I739" s="6">
        <v>327</v>
      </c>
      <c r="J739" s="6"/>
      <c r="K739" s="6">
        <v>334</v>
      </c>
      <c r="M739" s="4">
        <v>1508</v>
      </c>
      <c r="N739" s="4">
        <f t="shared" si="36"/>
        <v>11021972</v>
      </c>
      <c r="O739" s="4">
        <v>1749</v>
      </c>
      <c r="P739" s="4">
        <f t="shared" si="37"/>
        <v>13587981</v>
      </c>
      <c r="Q739" s="17"/>
      <c r="R739" s="17"/>
    </row>
    <row r="740" spans="1:18" ht="12.75">
      <c r="A740" s="19">
        <v>714</v>
      </c>
      <c r="B740" s="19">
        <v>780</v>
      </c>
      <c r="C740" s="19">
        <v>118</v>
      </c>
      <c r="D740" s="19">
        <v>9</v>
      </c>
      <c r="F740" s="25">
        <v>572</v>
      </c>
      <c r="G740" s="6">
        <v>773</v>
      </c>
      <c r="H740" s="6"/>
      <c r="I740" s="6">
        <v>44</v>
      </c>
      <c r="J740" s="6"/>
      <c r="K740" s="6">
        <v>21</v>
      </c>
      <c r="M740" s="4">
        <v>1508</v>
      </c>
      <c r="N740" s="4">
        <f t="shared" si="36"/>
        <v>862576</v>
      </c>
      <c r="O740" s="4">
        <v>1749</v>
      </c>
      <c r="P740" s="4">
        <f t="shared" si="37"/>
        <v>1351977</v>
      </c>
      <c r="Q740" s="17"/>
      <c r="R740" s="17"/>
    </row>
    <row r="741" spans="1:18" ht="12.75">
      <c r="A741" s="19">
        <v>715</v>
      </c>
      <c r="B741" s="19">
        <v>780</v>
      </c>
      <c r="C741" s="19">
        <v>127</v>
      </c>
      <c r="D741" s="19">
        <v>9</v>
      </c>
      <c r="F741" s="25">
        <v>1039</v>
      </c>
      <c r="G741" s="6">
        <v>1112</v>
      </c>
      <c r="H741" s="6"/>
      <c r="I741" s="6">
        <v>15</v>
      </c>
      <c r="J741" s="6"/>
      <c r="K741" s="6">
        <v>66</v>
      </c>
      <c r="M741" s="4">
        <v>1508</v>
      </c>
      <c r="N741" s="4">
        <f t="shared" si="36"/>
        <v>1566812</v>
      </c>
      <c r="O741" s="4">
        <v>1749</v>
      </c>
      <c r="P741" s="4">
        <f t="shared" si="37"/>
        <v>1944888</v>
      </c>
      <c r="Q741" s="17"/>
      <c r="R741" s="17"/>
    </row>
    <row r="742" spans="1:18" ht="12.75">
      <c r="A742" s="19">
        <v>716</v>
      </c>
      <c r="B742" s="19">
        <v>780</v>
      </c>
      <c r="C742" s="19">
        <v>128</v>
      </c>
      <c r="D742" s="19">
        <v>9</v>
      </c>
      <c r="F742" s="25">
        <v>1199</v>
      </c>
      <c r="G742" s="6">
        <v>1272</v>
      </c>
      <c r="H742" s="6"/>
      <c r="I742" s="6">
        <v>22</v>
      </c>
      <c r="J742" s="6"/>
      <c r="K742" s="6">
        <v>0</v>
      </c>
      <c r="M742" s="4">
        <v>1508</v>
      </c>
      <c r="N742" s="4">
        <f t="shared" si="36"/>
        <v>1808092</v>
      </c>
      <c r="O742" s="4">
        <v>1749</v>
      </c>
      <c r="P742" s="4">
        <f t="shared" si="37"/>
        <v>2224728</v>
      </c>
      <c r="Q742" s="17"/>
      <c r="R742" s="17"/>
    </row>
    <row r="743" spans="1:18" ht="12.75">
      <c r="A743" s="19">
        <v>717</v>
      </c>
      <c r="B743" s="19">
        <v>780</v>
      </c>
      <c r="C743" s="19">
        <v>119</v>
      </c>
      <c r="D743" s="19">
        <v>9</v>
      </c>
      <c r="F743" s="25">
        <v>1303</v>
      </c>
      <c r="G743" s="6">
        <v>1569</v>
      </c>
      <c r="H743" s="6"/>
      <c r="I743" s="6">
        <v>44</v>
      </c>
      <c r="J743" s="6"/>
      <c r="K743" s="6">
        <v>21</v>
      </c>
      <c r="M743" s="4">
        <v>1508</v>
      </c>
      <c r="N743" s="4">
        <f t="shared" si="36"/>
        <v>1964924</v>
      </c>
      <c r="O743" s="4">
        <v>1749</v>
      </c>
      <c r="P743" s="4">
        <f t="shared" si="37"/>
        <v>2744181</v>
      </c>
      <c r="Q743" s="17"/>
      <c r="R743" s="17"/>
    </row>
    <row r="744" spans="1:18" ht="12.75">
      <c r="A744" s="19">
        <v>718</v>
      </c>
      <c r="B744" s="19">
        <v>780</v>
      </c>
      <c r="C744" s="19">
        <v>139</v>
      </c>
      <c r="D744" s="19">
        <v>9</v>
      </c>
      <c r="F744" s="25">
        <v>22057</v>
      </c>
      <c r="G744" s="6">
        <v>22309</v>
      </c>
      <c r="H744" s="6"/>
      <c r="I744" s="6">
        <v>980</v>
      </c>
      <c r="J744" s="6"/>
      <c r="K744" s="6">
        <v>3630</v>
      </c>
      <c r="M744" s="4">
        <v>1508</v>
      </c>
      <c r="N744" s="4">
        <f t="shared" si="36"/>
        <v>33261956</v>
      </c>
      <c r="O744" s="4">
        <v>1749</v>
      </c>
      <c r="P744" s="4">
        <f t="shared" si="37"/>
        <v>39018441</v>
      </c>
      <c r="Q744" s="17"/>
      <c r="R744" s="17"/>
    </row>
    <row r="745" spans="1:18" ht="12.75">
      <c r="A745" s="19">
        <v>719</v>
      </c>
      <c r="B745" s="19">
        <v>780</v>
      </c>
      <c r="C745" s="19">
        <v>147</v>
      </c>
      <c r="D745" s="19">
        <v>9</v>
      </c>
      <c r="F745" s="25">
        <v>10522</v>
      </c>
      <c r="G745" s="6">
        <v>10745</v>
      </c>
      <c r="H745" s="6"/>
      <c r="I745" s="6">
        <v>444</v>
      </c>
      <c r="J745" s="6"/>
      <c r="K745" s="6">
        <v>1144</v>
      </c>
      <c r="M745" s="4">
        <v>1508</v>
      </c>
      <c r="N745" s="4">
        <f t="shared" si="36"/>
        <v>15867176</v>
      </c>
      <c r="O745" s="4">
        <v>1749</v>
      </c>
      <c r="P745" s="4">
        <f t="shared" si="37"/>
        <v>18793005</v>
      </c>
      <c r="Q745" s="17"/>
      <c r="R745" s="17"/>
    </row>
    <row r="746" spans="1:18" ht="12.75">
      <c r="A746" s="19">
        <v>720</v>
      </c>
      <c r="B746" s="19">
        <v>780</v>
      </c>
      <c r="C746" s="19">
        <v>148</v>
      </c>
      <c r="D746" s="19">
        <v>9</v>
      </c>
      <c r="F746" s="25">
        <v>2864</v>
      </c>
      <c r="G746" s="6">
        <v>3080</v>
      </c>
      <c r="H746" s="6"/>
      <c r="I746" s="6">
        <v>270</v>
      </c>
      <c r="J746" s="6"/>
      <c r="K746" s="6">
        <v>170</v>
      </c>
      <c r="M746" s="4">
        <v>1508</v>
      </c>
      <c r="N746" s="4">
        <f t="shared" si="36"/>
        <v>4318912</v>
      </c>
      <c r="O746" s="4">
        <v>1749</v>
      </c>
      <c r="P746" s="4">
        <f t="shared" si="37"/>
        <v>5386920</v>
      </c>
      <c r="Q746" s="17"/>
      <c r="R746" s="17"/>
    </row>
    <row r="747" spans="1:18" ht="12.75">
      <c r="A747" s="19">
        <v>721</v>
      </c>
      <c r="B747" s="19">
        <v>780</v>
      </c>
      <c r="C747" s="19">
        <v>158</v>
      </c>
      <c r="D747" s="19">
        <v>9</v>
      </c>
      <c r="F747" s="25">
        <v>3327</v>
      </c>
      <c r="G747" s="6">
        <v>3448</v>
      </c>
      <c r="H747" s="6"/>
      <c r="I747" s="6">
        <v>254</v>
      </c>
      <c r="J747" s="6"/>
      <c r="K747" s="6">
        <v>225</v>
      </c>
      <c r="M747" s="4">
        <v>1508</v>
      </c>
      <c r="N747" s="4">
        <f t="shared" si="36"/>
        <v>5017116</v>
      </c>
      <c r="O747" s="4">
        <v>1749</v>
      </c>
      <c r="P747" s="4">
        <f t="shared" si="37"/>
        <v>6030552</v>
      </c>
      <c r="Q747" s="17"/>
      <c r="R747" s="17"/>
    </row>
    <row r="748" spans="1:18" ht="12.75">
      <c r="A748" s="19">
        <v>722</v>
      </c>
      <c r="B748" s="19">
        <v>780</v>
      </c>
      <c r="C748" s="19">
        <v>157</v>
      </c>
      <c r="D748" s="19">
        <v>9</v>
      </c>
      <c r="F748" s="25">
        <v>4266</v>
      </c>
      <c r="G748" s="6">
        <v>6700</v>
      </c>
      <c r="H748" s="6"/>
      <c r="I748" s="6">
        <v>141</v>
      </c>
      <c r="J748" s="6"/>
      <c r="K748" s="6">
        <v>307</v>
      </c>
      <c r="M748" s="4">
        <v>1508</v>
      </c>
      <c r="N748" s="4">
        <f t="shared" si="36"/>
        <v>6433128</v>
      </c>
      <c r="O748" s="4">
        <v>1749</v>
      </c>
      <c r="P748" s="4">
        <f t="shared" si="37"/>
        <v>11718300</v>
      </c>
      <c r="Q748" s="17"/>
      <c r="R748" s="17"/>
    </row>
    <row r="749" spans="1:18" ht="12.75">
      <c r="A749" s="19">
        <v>723</v>
      </c>
      <c r="B749" s="19">
        <v>780</v>
      </c>
      <c r="C749" s="19">
        <v>177</v>
      </c>
      <c r="D749" s="19">
        <v>9</v>
      </c>
      <c r="F749" s="25">
        <v>5327</v>
      </c>
      <c r="G749" s="6">
        <v>5642</v>
      </c>
      <c r="H749" s="6"/>
      <c r="I749" s="6">
        <v>213</v>
      </c>
      <c r="J749" s="6"/>
      <c r="K749" s="6">
        <v>528</v>
      </c>
      <c r="M749" s="4">
        <v>1508</v>
      </c>
      <c r="N749" s="4">
        <f t="shared" si="36"/>
        <v>8033116</v>
      </c>
      <c r="O749" s="4">
        <v>1749</v>
      </c>
      <c r="P749" s="4">
        <f t="shared" si="37"/>
        <v>9867858</v>
      </c>
      <c r="Q749" s="17"/>
      <c r="R749" s="17"/>
    </row>
    <row r="750" spans="1:18" ht="12.75">
      <c r="A750" s="19">
        <v>724</v>
      </c>
      <c r="B750" s="19">
        <v>780</v>
      </c>
      <c r="C750" s="19">
        <v>199</v>
      </c>
      <c r="D750" s="19">
        <v>9</v>
      </c>
      <c r="F750" s="25">
        <v>1677</v>
      </c>
      <c r="G750" s="6">
        <v>2416</v>
      </c>
      <c r="H750" s="6"/>
      <c r="I750" s="6">
        <v>120</v>
      </c>
      <c r="J750" s="6"/>
      <c r="K750" s="6">
        <v>147</v>
      </c>
      <c r="M750" s="4">
        <v>1508</v>
      </c>
      <c r="N750" s="4">
        <f t="shared" si="36"/>
        <v>2528916</v>
      </c>
      <c r="O750" s="4">
        <v>1749</v>
      </c>
      <c r="P750" s="4">
        <f t="shared" si="37"/>
        <v>4225584</v>
      </c>
      <c r="Q750" s="17"/>
      <c r="R750" s="17"/>
    </row>
    <row r="751" spans="1:18" ht="12.75">
      <c r="A751" s="19">
        <v>725</v>
      </c>
      <c r="B751" s="19">
        <v>780</v>
      </c>
      <c r="C751" s="19">
        <v>219</v>
      </c>
      <c r="D751" s="19">
        <v>9</v>
      </c>
      <c r="F751" s="25">
        <v>3215</v>
      </c>
      <c r="G751" s="6">
        <v>3320</v>
      </c>
      <c r="H751" s="6"/>
      <c r="I751" s="6">
        <v>193</v>
      </c>
      <c r="J751" s="6"/>
      <c r="K751" s="6">
        <v>557</v>
      </c>
      <c r="M751" s="4">
        <v>1508</v>
      </c>
      <c r="N751" s="4">
        <f t="shared" si="36"/>
        <v>4848220</v>
      </c>
      <c r="O751" s="4">
        <v>1749</v>
      </c>
      <c r="P751" s="4">
        <f t="shared" si="37"/>
        <v>5806680</v>
      </c>
      <c r="Q751" s="17"/>
      <c r="R751" s="17"/>
    </row>
    <row r="752" spans="1:18" ht="12.75">
      <c r="A752" s="19">
        <v>726</v>
      </c>
      <c r="B752" s="19">
        <v>780</v>
      </c>
      <c r="C752" s="19">
        <v>228</v>
      </c>
      <c r="D752" s="19">
        <v>9</v>
      </c>
      <c r="F752" s="25">
        <v>1512</v>
      </c>
      <c r="G752" s="6">
        <v>1533</v>
      </c>
      <c r="H752" s="6"/>
      <c r="I752" s="6">
        <v>190</v>
      </c>
      <c r="J752" s="6"/>
      <c r="K752" s="6">
        <v>82</v>
      </c>
      <c r="M752" s="4">
        <v>1508</v>
      </c>
      <c r="N752" s="4">
        <f t="shared" si="36"/>
        <v>2280096</v>
      </c>
      <c r="O752" s="4">
        <v>1749</v>
      </c>
      <c r="P752" s="4">
        <f t="shared" si="37"/>
        <v>2681217</v>
      </c>
      <c r="Q752" s="17"/>
      <c r="R752" s="17"/>
    </row>
    <row r="753" spans="1:18" ht="12.75">
      <c r="A753" s="19">
        <v>727</v>
      </c>
      <c r="B753" s="19">
        <v>780</v>
      </c>
      <c r="C753" s="19">
        <v>227</v>
      </c>
      <c r="D753" s="19">
        <v>9</v>
      </c>
      <c r="F753" s="25">
        <v>1291</v>
      </c>
      <c r="G753" s="6">
        <v>1346</v>
      </c>
      <c r="H753" s="6"/>
      <c r="I753" s="6">
        <v>0</v>
      </c>
      <c r="J753" s="6"/>
      <c r="K753" s="6">
        <v>85</v>
      </c>
      <c r="M753" s="4">
        <v>1508</v>
      </c>
      <c r="N753" s="4">
        <f t="shared" si="36"/>
        <v>1946828</v>
      </c>
      <c r="O753" s="4">
        <v>1749</v>
      </c>
      <c r="P753" s="4">
        <f t="shared" si="37"/>
        <v>2354154</v>
      </c>
      <c r="Q753" s="17"/>
      <c r="R753" s="17"/>
    </row>
    <row r="754" spans="1:18" ht="12.75">
      <c r="A754" s="19">
        <v>728</v>
      </c>
      <c r="B754" s="19">
        <v>780</v>
      </c>
      <c r="C754" s="19">
        <v>239</v>
      </c>
      <c r="D754" s="19">
        <v>9</v>
      </c>
      <c r="F754" s="25">
        <v>178</v>
      </c>
      <c r="G754" s="6">
        <v>355</v>
      </c>
      <c r="H754" s="6"/>
      <c r="I754" s="6">
        <v>46</v>
      </c>
      <c r="J754" s="6"/>
      <c r="K754" s="6">
        <v>52</v>
      </c>
      <c r="M754" s="4">
        <v>1508</v>
      </c>
      <c r="N754" s="4">
        <f t="shared" si="36"/>
        <v>268424</v>
      </c>
      <c r="O754" s="4">
        <v>1749</v>
      </c>
      <c r="P754" s="4">
        <f t="shared" si="37"/>
        <v>620895</v>
      </c>
      <c r="Q754" s="17"/>
      <c r="R754" s="17"/>
    </row>
    <row r="755" spans="1:18" ht="12.75">
      <c r="A755" s="19">
        <v>729</v>
      </c>
      <c r="B755" s="19">
        <v>780</v>
      </c>
      <c r="C755" s="19">
        <v>258</v>
      </c>
      <c r="D755" s="19">
        <v>9</v>
      </c>
      <c r="F755" s="25">
        <v>932</v>
      </c>
      <c r="G755" s="6">
        <v>1907</v>
      </c>
      <c r="H755" s="6"/>
      <c r="I755" s="6">
        <v>130</v>
      </c>
      <c r="J755" s="6"/>
      <c r="K755" s="6">
        <v>137</v>
      </c>
      <c r="M755" s="4">
        <v>1508</v>
      </c>
      <c r="N755" s="4">
        <f t="shared" si="36"/>
        <v>1405456</v>
      </c>
      <c r="O755" s="4">
        <v>1749</v>
      </c>
      <c r="P755" s="4">
        <f t="shared" si="37"/>
        <v>3335343</v>
      </c>
      <c r="Q755" s="17"/>
      <c r="R755" s="17"/>
    </row>
    <row r="756" spans="1:18" ht="12.75">
      <c r="A756" s="19">
        <v>730</v>
      </c>
      <c r="B756" s="19">
        <v>780</v>
      </c>
      <c r="C756" s="19">
        <v>259</v>
      </c>
      <c r="D756" s="19">
        <v>9</v>
      </c>
      <c r="F756" s="25">
        <v>699</v>
      </c>
      <c r="G756" s="6">
        <v>1341</v>
      </c>
      <c r="H756" s="6"/>
      <c r="I756" s="6">
        <v>68</v>
      </c>
      <c r="J756" s="6"/>
      <c r="K756" s="6">
        <v>70</v>
      </c>
      <c r="M756" s="4">
        <v>1508</v>
      </c>
      <c r="N756" s="4">
        <f t="shared" si="36"/>
        <v>1054092</v>
      </c>
      <c r="O756" s="4">
        <v>1749</v>
      </c>
      <c r="P756" s="4">
        <f t="shared" si="37"/>
        <v>2345409</v>
      </c>
      <c r="Q756" s="17"/>
      <c r="R756" s="17"/>
    </row>
    <row r="757" spans="1:18" ht="12.75">
      <c r="A757" s="4">
        <v>731</v>
      </c>
      <c r="B757" s="4">
        <v>780</v>
      </c>
      <c r="C757" s="4">
        <v>267</v>
      </c>
      <c r="D757" s="4">
        <v>9</v>
      </c>
      <c r="F757" s="25">
        <v>396</v>
      </c>
      <c r="G757" s="6">
        <v>396</v>
      </c>
      <c r="H757" s="6"/>
      <c r="I757" s="6">
        <v>0</v>
      </c>
      <c r="J757" s="6"/>
      <c r="K757" s="6">
        <v>40</v>
      </c>
      <c r="M757" s="4">
        <v>1508</v>
      </c>
      <c r="N757" s="4">
        <f t="shared" si="36"/>
        <v>597168</v>
      </c>
      <c r="O757" s="4">
        <v>1749</v>
      </c>
      <c r="P757" s="4">
        <f t="shared" si="37"/>
        <v>692604</v>
      </c>
      <c r="Q757" s="17"/>
      <c r="R757" s="17"/>
    </row>
    <row r="758" spans="1:18" ht="12.75">
      <c r="A758" s="19">
        <v>732</v>
      </c>
      <c r="B758" s="19">
        <v>780</v>
      </c>
      <c r="C758" s="19">
        <v>268</v>
      </c>
      <c r="D758" s="19">
        <v>9</v>
      </c>
      <c r="F758" s="25">
        <v>3194</v>
      </c>
      <c r="G758" s="6">
        <v>3644</v>
      </c>
      <c r="H758" s="6"/>
      <c r="I758" s="6">
        <v>167</v>
      </c>
      <c r="J758" s="6"/>
      <c r="K758" s="6">
        <v>454</v>
      </c>
      <c r="M758" s="4">
        <v>1508</v>
      </c>
      <c r="N758" s="4">
        <f t="shared" si="36"/>
        <v>4816552</v>
      </c>
      <c r="O758" s="4">
        <v>1749</v>
      </c>
      <c r="P758" s="4">
        <f aca="true" t="shared" si="38" ref="P758:P789">O758*G758</f>
        <v>6373356</v>
      </c>
      <c r="Q758" s="17"/>
      <c r="R758" s="17"/>
    </row>
    <row r="759" spans="1:18" ht="12.75">
      <c r="A759" s="19">
        <v>733</v>
      </c>
      <c r="B759" s="19">
        <v>780</v>
      </c>
      <c r="C759" s="19">
        <v>269</v>
      </c>
      <c r="D759" s="19">
        <v>9</v>
      </c>
      <c r="F759" s="25">
        <v>690</v>
      </c>
      <c r="G759" s="6">
        <v>730</v>
      </c>
      <c r="H759" s="6"/>
      <c r="I759" s="6">
        <v>48</v>
      </c>
      <c r="J759" s="6"/>
      <c r="K759" s="6">
        <v>0</v>
      </c>
      <c r="M759" s="4">
        <v>1508</v>
      </c>
      <c r="N759" s="4">
        <f t="shared" si="36"/>
        <v>1040520</v>
      </c>
      <c r="O759" s="4">
        <v>1749</v>
      </c>
      <c r="P759" s="4">
        <f t="shared" si="38"/>
        <v>1276770</v>
      </c>
      <c r="Q759" s="17"/>
      <c r="R759" s="17"/>
    </row>
    <row r="760" spans="1:18" ht="12.75">
      <c r="A760" s="19">
        <v>734</v>
      </c>
      <c r="B760" s="19">
        <v>780</v>
      </c>
      <c r="C760" s="19">
        <v>278</v>
      </c>
      <c r="D760" s="19">
        <v>9</v>
      </c>
      <c r="F760" s="25">
        <v>512</v>
      </c>
      <c r="G760" s="6">
        <v>714</v>
      </c>
      <c r="H760" s="6"/>
      <c r="I760" s="6">
        <v>43</v>
      </c>
      <c r="J760" s="6"/>
      <c r="K760" s="6">
        <v>17</v>
      </c>
      <c r="M760" s="4">
        <v>1508</v>
      </c>
      <c r="N760" s="4">
        <f t="shared" si="36"/>
        <v>772096</v>
      </c>
      <c r="O760" s="4">
        <v>1749</v>
      </c>
      <c r="P760" s="4">
        <f t="shared" si="38"/>
        <v>1248786</v>
      </c>
      <c r="Q760" s="17"/>
      <c r="R760" s="17"/>
    </row>
    <row r="761" spans="1:18" ht="12.75">
      <c r="A761" s="19">
        <v>735</v>
      </c>
      <c r="B761" s="19">
        <v>780</v>
      </c>
      <c r="C761" s="19">
        <v>279</v>
      </c>
      <c r="D761" s="19">
        <v>9</v>
      </c>
      <c r="F761" s="25">
        <v>328</v>
      </c>
      <c r="G761" s="6">
        <v>394</v>
      </c>
      <c r="H761" s="6"/>
      <c r="I761" s="6">
        <v>20</v>
      </c>
      <c r="J761" s="6"/>
      <c r="K761" s="6">
        <v>0</v>
      </c>
      <c r="M761" s="4">
        <v>1508</v>
      </c>
      <c r="N761" s="4">
        <f t="shared" si="36"/>
        <v>494624</v>
      </c>
      <c r="O761" s="4">
        <v>1749</v>
      </c>
      <c r="P761" s="4">
        <f t="shared" si="38"/>
        <v>689106</v>
      </c>
      <c r="Q761" s="17"/>
      <c r="R761" s="17"/>
    </row>
    <row r="762" spans="1:18" ht="12.75">
      <c r="A762" s="19">
        <v>736</v>
      </c>
      <c r="B762" s="19">
        <v>780</v>
      </c>
      <c r="C762" s="19">
        <v>289</v>
      </c>
      <c r="D762" s="19">
        <v>9</v>
      </c>
      <c r="F762" s="25">
        <v>828</v>
      </c>
      <c r="G762" s="6">
        <v>894</v>
      </c>
      <c r="H762" s="6"/>
      <c r="I762" s="6">
        <v>79</v>
      </c>
      <c r="J762" s="6"/>
      <c r="K762" s="6">
        <v>20</v>
      </c>
      <c r="M762" s="4">
        <v>1508</v>
      </c>
      <c r="N762" s="4">
        <f t="shared" si="36"/>
        <v>1248624</v>
      </c>
      <c r="O762" s="4">
        <v>1749</v>
      </c>
      <c r="P762" s="4">
        <f t="shared" si="38"/>
        <v>1563606</v>
      </c>
      <c r="Q762" s="17"/>
      <c r="R762" s="17"/>
    </row>
    <row r="763" spans="1:18" ht="12.75">
      <c r="A763" s="19">
        <v>737</v>
      </c>
      <c r="B763" s="19">
        <v>780</v>
      </c>
      <c r="C763" s="19">
        <v>287</v>
      </c>
      <c r="D763" s="19">
        <v>9</v>
      </c>
      <c r="F763" s="25">
        <v>1002</v>
      </c>
      <c r="G763" s="6">
        <v>1178</v>
      </c>
      <c r="H763" s="6"/>
      <c r="I763" s="6">
        <v>19</v>
      </c>
      <c r="J763" s="6"/>
      <c r="K763" s="6">
        <v>0</v>
      </c>
      <c r="M763" s="4">
        <v>1508</v>
      </c>
      <c r="N763" s="4">
        <f t="shared" si="36"/>
        <v>1511016</v>
      </c>
      <c r="O763" s="4">
        <v>1749</v>
      </c>
      <c r="P763" s="4">
        <f t="shared" si="38"/>
        <v>2060322</v>
      </c>
      <c r="Q763" s="17"/>
      <c r="R763" s="17"/>
    </row>
    <row r="764" spans="1:18" ht="12.75">
      <c r="A764" s="19">
        <v>738</v>
      </c>
      <c r="B764" s="19">
        <v>780</v>
      </c>
      <c r="C764" s="19">
        <v>299</v>
      </c>
      <c r="D764" s="19">
        <v>9</v>
      </c>
      <c r="F764" s="25">
        <v>286</v>
      </c>
      <c r="G764" s="6">
        <v>447</v>
      </c>
      <c r="H764" s="6"/>
      <c r="I764" s="6">
        <v>0</v>
      </c>
      <c r="J764" s="6"/>
      <c r="K764" s="6">
        <v>0</v>
      </c>
      <c r="M764" s="4">
        <v>1508</v>
      </c>
      <c r="N764" s="4">
        <f t="shared" si="36"/>
        <v>431288</v>
      </c>
      <c r="O764" s="4">
        <v>1749</v>
      </c>
      <c r="P764" s="4">
        <f t="shared" si="38"/>
        <v>781803</v>
      </c>
      <c r="Q764" s="17"/>
      <c r="R764" s="17"/>
    </row>
    <row r="765" spans="1:18" ht="12.75">
      <c r="A765" s="19">
        <v>739</v>
      </c>
      <c r="B765" s="19">
        <v>780</v>
      </c>
      <c r="C765" s="19">
        <v>317</v>
      </c>
      <c r="D765" s="19">
        <v>9</v>
      </c>
      <c r="F765" s="25">
        <v>1902</v>
      </c>
      <c r="G765" s="6">
        <v>2252</v>
      </c>
      <c r="H765" s="6"/>
      <c r="I765" s="6">
        <v>0</v>
      </c>
      <c r="J765" s="6"/>
      <c r="K765" s="6">
        <v>0</v>
      </c>
      <c r="M765" s="4">
        <v>1508</v>
      </c>
      <c r="N765" s="4">
        <f t="shared" si="36"/>
        <v>2868216</v>
      </c>
      <c r="O765" s="4">
        <v>1749</v>
      </c>
      <c r="P765" s="4">
        <f t="shared" si="38"/>
        <v>3938748</v>
      </c>
      <c r="Q765" s="17"/>
      <c r="R765" s="17"/>
    </row>
    <row r="766" spans="1:18" ht="12.75">
      <c r="A766" s="19">
        <v>740</v>
      </c>
      <c r="B766" s="19">
        <v>780</v>
      </c>
      <c r="C766" s="19">
        <v>307</v>
      </c>
      <c r="D766" s="19">
        <v>9</v>
      </c>
      <c r="F766" s="25">
        <v>544</v>
      </c>
      <c r="G766" s="6">
        <v>955</v>
      </c>
      <c r="H766" s="6"/>
      <c r="I766" s="6">
        <v>20</v>
      </c>
      <c r="J766" s="6"/>
      <c r="K766" s="6">
        <v>21</v>
      </c>
      <c r="M766" s="4">
        <v>1508</v>
      </c>
      <c r="N766" s="4">
        <f t="shared" si="36"/>
        <v>820352</v>
      </c>
      <c r="O766" s="4">
        <v>1749</v>
      </c>
      <c r="P766" s="4">
        <f t="shared" si="38"/>
        <v>1670295</v>
      </c>
      <c r="Q766" s="17"/>
      <c r="R766" s="17"/>
    </row>
    <row r="767" spans="1:18" ht="12.75">
      <c r="A767" s="19">
        <v>741</v>
      </c>
      <c r="B767" s="19">
        <v>780</v>
      </c>
      <c r="C767" s="19">
        <v>319</v>
      </c>
      <c r="D767" s="19">
        <v>9</v>
      </c>
      <c r="F767" s="25">
        <v>87</v>
      </c>
      <c r="G767" s="6">
        <v>350</v>
      </c>
      <c r="H767" s="6"/>
      <c r="I767" s="6">
        <v>0</v>
      </c>
      <c r="J767" s="6"/>
      <c r="K767" s="6">
        <v>0</v>
      </c>
      <c r="M767" s="4">
        <v>1508</v>
      </c>
      <c r="N767" s="4">
        <f t="shared" si="36"/>
        <v>131196</v>
      </c>
      <c r="O767" s="4">
        <v>1749</v>
      </c>
      <c r="P767" s="4">
        <f t="shared" si="38"/>
        <v>612150</v>
      </c>
      <c r="Q767" s="17"/>
      <c r="R767" s="17"/>
    </row>
    <row r="768" spans="1:18" ht="12.75">
      <c r="A768" s="19">
        <v>742</v>
      </c>
      <c r="B768" s="19">
        <v>780</v>
      </c>
      <c r="C768" s="19">
        <v>328</v>
      </c>
      <c r="D768" s="19">
        <v>9</v>
      </c>
      <c r="F768" s="25">
        <v>1670</v>
      </c>
      <c r="G768" s="6">
        <v>1831</v>
      </c>
      <c r="H768" s="6"/>
      <c r="I768" s="6">
        <v>45</v>
      </c>
      <c r="J768" s="6"/>
      <c r="K768" s="6">
        <v>289</v>
      </c>
      <c r="M768" s="4">
        <v>1508</v>
      </c>
      <c r="N768" s="4">
        <f t="shared" si="36"/>
        <v>2518360</v>
      </c>
      <c r="O768" s="4">
        <v>1749</v>
      </c>
      <c r="P768" s="4">
        <f t="shared" si="38"/>
        <v>3202419</v>
      </c>
      <c r="Q768" s="17"/>
      <c r="R768" s="17"/>
    </row>
    <row r="769" spans="1:18" ht="12.75">
      <c r="A769" s="19">
        <v>743</v>
      </c>
      <c r="B769" s="19">
        <v>780</v>
      </c>
      <c r="C769" s="19">
        <v>329</v>
      </c>
      <c r="D769" s="19">
        <v>9</v>
      </c>
      <c r="F769" s="25">
        <v>695</v>
      </c>
      <c r="G769" s="6">
        <v>938</v>
      </c>
      <c r="H769" s="6"/>
      <c r="I769" s="6">
        <v>42</v>
      </c>
      <c r="J769" s="6"/>
      <c r="K769" s="6">
        <v>33</v>
      </c>
      <c r="M769" s="4">
        <v>1508</v>
      </c>
      <c r="N769" s="4">
        <f t="shared" si="36"/>
        <v>1048060</v>
      </c>
      <c r="O769" s="4">
        <v>1749</v>
      </c>
      <c r="P769" s="4">
        <f t="shared" si="38"/>
        <v>1640562</v>
      </c>
      <c r="Q769" s="17"/>
      <c r="R769" s="17"/>
    </row>
    <row r="770" spans="1:18" ht="12.75">
      <c r="A770" s="19">
        <v>744</v>
      </c>
      <c r="B770" s="19">
        <v>780</v>
      </c>
      <c r="C770" s="19">
        <v>338</v>
      </c>
      <c r="D770" s="19">
        <v>9</v>
      </c>
      <c r="F770" s="25">
        <v>620</v>
      </c>
      <c r="G770" s="6">
        <v>829</v>
      </c>
      <c r="H770" s="6"/>
      <c r="I770" s="6">
        <v>72</v>
      </c>
      <c r="J770" s="6"/>
      <c r="K770" s="6">
        <v>79</v>
      </c>
      <c r="M770" s="4">
        <v>1508</v>
      </c>
      <c r="N770" s="4">
        <f t="shared" si="36"/>
        <v>934960</v>
      </c>
      <c r="O770" s="4">
        <v>1749</v>
      </c>
      <c r="P770" s="4">
        <f t="shared" si="38"/>
        <v>1449921</v>
      </c>
      <c r="Q770" s="17"/>
      <c r="R770" s="17"/>
    </row>
    <row r="771" spans="1:18" ht="12.75">
      <c r="A771" s="19">
        <v>745</v>
      </c>
      <c r="B771" s="19">
        <v>780</v>
      </c>
      <c r="C771" s="19">
        <v>347</v>
      </c>
      <c r="D771" s="19">
        <v>9</v>
      </c>
      <c r="F771" s="25">
        <v>980</v>
      </c>
      <c r="G771" s="6">
        <v>1262</v>
      </c>
      <c r="H771" s="6"/>
      <c r="I771" s="6">
        <v>41</v>
      </c>
      <c r="J771" s="6"/>
      <c r="K771" s="6">
        <v>21</v>
      </c>
      <c r="M771" s="4">
        <v>1508</v>
      </c>
      <c r="N771" s="4">
        <f t="shared" si="36"/>
        <v>1477840</v>
      </c>
      <c r="O771" s="4">
        <v>1749</v>
      </c>
      <c r="P771" s="4">
        <f t="shared" si="38"/>
        <v>2207238</v>
      </c>
      <c r="Q771" s="17"/>
      <c r="R771" s="17"/>
    </row>
    <row r="772" spans="1:18" ht="12.75">
      <c r="A772" s="19">
        <v>746</v>
      </c>
      <c r="B772" s="19">
        <v>780</v>
      </c>
      <c r="C772" s="19">
        <v>377</v>
      </c>
      <c r="D772" s="19">
        <v>9</v>
      </c>
      <c r="F772" s="25">
        <v>246</v>
      </c>
      <c r="G772" s="6">
        <v>267</v>
      </c>
      <c r="H772" s="6"/>
      <c r="I772" s="6">
        <v>13</v>
      </c>
      <c r="J772" s="6"/>
      <c r="K772" s="6">
        <v>17</v>
      </c>
      <c r="M772" s="4">
        <v>1508</v>
      </c>
      <c r="N772" s="4">
        <f t="shared" si="36"/>
        <v>370968</v>
      </c>
      <c r="O772" s="4">
        <v>1749</v>
      </c>
      <c r="P772" s="4">
        <f t="shared" si="38"/>
        <v>466983</v>
      </c>
      <c r="Q772" s="17"/>
      <c r="R772" s="17"/>
    </row>
    <row r="773" spans="1:18" ht="12.75">
      <c r="A773" s="19">
        <v>747</v>
      </c>
      <c r="B773" s="19">
        <v>780</v>
      </c>
      <c r="C773" s="19">
        <v>379</v>
      </c>
      <c r="D773" s="19">
        <v>9</v>
      </c>
      <c r="F773" s="25">
        <v>1860</v>
      </c>
      <c r="G773" s="6">
        <v>2485</v>
      </c>
      <c r="H773" s="6"/>
      <c r="I773" s="6">
        <v>173</v>
      </c>
      <c r="J773" s="6"/>
      <c r="K773" s="6">
        <v>266</v>
      </c>
      <c r="M773" s="4">
        <v>1508</v>
      </c>
      <c r="N773" s="4">
        <f t="shared" si="36"/>
        <v>2804880</v>
      </c>
      <c r="O773" s="4">
        <v>1749</v>
      </c>
      <c r="P773" s="4">
        <f t="shared" si="38"/>
        <v>4346265</v>
      </c>
      <c r="Q773" s="17"/>
      <c r="R773" s="17"/>
    </row>
    <row r="774" spans="1:18" ht="12.75">
      <c r="A774" s="19">
        <v>748</v>
      </c>
      <c r="B774" s="19">
        <v>780</v>
      </c>
      <c r="C774" s="19">
        <v>388</v>
      </c>
      <c r="D774" s="19">
        <v>9</v>
      </c>
      <c r="F774" s="25">
        <v>1061</v>
      </c>
      <c r="G774" s="6">
        <v>1277</v>
      </c>
      <c r="H774" s="6"/>
      <c r="I774" s="6">
        <v>70</v>
      </c>
      <c r="J774" s="6"/>
      <c r="K774" s="6">
        <v>62</v>
      </c>
      <c r="M774" s="4">
        <v>1508</v>
      </c>
      <c r="N774" s="4">
        <f t="shared" si="36"/>
        <v>1599988</v>
      </c>
      <c r="O774" s="4">
        <v>1749</v>
      </c>
      <c r="P774" s="4">
        <f t="shared" si="38"/>
        <v>2233473</v>
      </c>
      <c r="Q774" s="17"/>
      <c r="R774" s="17"/>
    </row>
    <row r="775" spans="1:18" ht="12.75">
      <c r="A775" s="4">
        <v>749</v>
      </c>
      <c r="B775" s="4">
        <v>780</v>
      </c>
      <c r="C775" s="4">
        <v>399</v>
      </c>
      <c r="D775" s="4">
        <v>9</v>
      </c>
      <c r="F775" s="25">
        <v>196</v>
      </c>
      <c r="G775" s="6">
        <v>243</v>
      </c>
      <c r="H775" s="6"/>
      <c r="I775" s="6">
        <v>0</v>
      </c>
      <c r="J775" s="6"/>
      <c r="K775" s="6">
        <v>0</v>
      </c>
      <c r="M775" s="4">
        <v>1508</v>
      </c>
      <c r="N775" s="4">
        <f t="shared" si="36"/>
        <v>295568</v>
      </c>
      <c r="O775" s="4">
        <v>1749</v>
      </c>
      <c r="P775" s="4">
        <f t="shared" si="38"/>
        <v>425007</v>
      </c>
      <c r="Q775" s="17"/>
      <c r="R775" s="17"/>
    </row>
    <row r="776" spans="1:18" ht="12.75">
      <c r="A776" s="4">
        <v>750</v>
      </c>
      <c r="B776" s="4">
        <v>780</v>
      </c>
      <c r="C776" s="4">
        <v>398</v>
      </c>
      <c r="D776" s="4">
        <v>9</v>
      </c>
      <c r="F776" s="25">
        <v>240</v>
      </c>
      <c r="G776" s="6">
        <v>318</v>
      </c>
      <c r="H776" s="6"/>
      <c r="I776" s="6">
        <v>66</v>
      </c>
      <c r="J776" s="6"/>
      <c r="K776" s="6">
        <v>0</v>
      </c>
      <c r="M776" s="4">
        <v>1508</v>
      </c>
      <c r="N776" s="4">
        <f t="shared" si="36"/>
        <v>361920</v>
      </c>
      <c r="O776" s="4">
        <v>1749</v>
      </c>
      <c r="P776" s="4">
        <f t="shared" si="38"/>
        <v>556182</v>
      </c>
      <c r="Q776" s="17"/>
      <c r="R776" s="17"/>
    </row>
    <row r="777" spans="1:18" ht="12.75">
      <c r="A777" s="19">
        <v>751</v>
      </c>
      <c r="B777" s="19">
        <v>780</v>
      </c>
      <c r="C777" s="19">
        <v>407</v>
      </c>
      <c r="D777" s="19">
        <v>9</v>
      </c>
      <c r="F777" s="25">
        <v>33256</v>
      </c>
      <c r="G777" s="6">
        <v>33779</v>
      </c>
      <c r="H777" s="6"/>
      <c r="I777" s="6">
        <v>835</v>
      </c>
      <c r="J777" s="6"/>
      <c r="K777" s="6">
        <v>1292</v>
      </c>
      <c r="M777" s="4">
        <v>1508</v>
      </c>
      <c r="N777" s="4">
        <f t="shared" si="36"/>
        <v>50150048</v>
      </c>
      <c r="O777" s="4">
        <v>1749</v>
      </c>
      <c r="P777" s="4">
        <f t="shared" si="38"/>
        <v>59079471</v>
      </c>
      <c r="Q777" s="17"/>
      <c r="R777" s="17"/>
    </row>
    <row r="778" spans="1:18" ht="12.75">
      <c r="A778" s="19">
        <v>752</v>
      </c>
      <c r="B778" s="19">
        <v>780</v>
      </c>
      <c r="C778" s="19">
        <v>408</v>
      </c>
      <c r="D778" s="19">
        <v>9</v>
      </c>
      <c r="F778" s="25">
        <v>3655</v>
      </c>
      <c r="G778" s="6">
        <v>3858</v>
      </c>
      <c r="H778" s="6"/>
      <c r="I778" s="6">
        <v>217</v>
      </c>
      <c r="J778" s="6"/>
      <c r="K778" s="6">
        <v>401</v>
      </c>
      <c r="M778" s="4">
        <v>1508</v>
      </c>
      <c r="N778" s="4">
        <f t="shared" si="36"/>
        <v>5511740</v>
      </c>
      <c r="O778" s="4">
        <v>1749</v>
      </c>
      <c r="P778" s="4">
        <f t="shared" si="38"/>
        <v>6747642</v>
      </c>
      <c r="Q778" s="17"/>
      <c r="R778" s="17"/>
    </row>
    <row r="779" spans="1:18" ht="12.75">
      <c r="A779" s="19">
        <v>753</v>
      </c>
      <c r="B779" s="19">
        <v>780</v>
      </c>
      <c r="C779" s="19">
        <v>447</v>
      </c>
      <c r="D779" s="19">
        <v>9</v>
      </c>
      <c r="F779" s="25">
        <v>24889</v>
      </c>
      <c r="G779" s="6">
        <v>25252</v>
      </c>
      <c r="H779" s="6"/>
      <c r="I779" s="6">
        <v>1250</v>
      </c>
      <c r="J779" s="6"/>
      <c r="K779" s="6">
        <v>1897</v>
      </c>
      <c r="M779" s="4">
        <v>1508</v>
      </c>
      <c r="N779" s="4">
        <f t="shared" si="36"/>
        <v>37532612</v>
      </c>
      <c r="O779" s="4">
        <v>1749</v>
      </c>
      <c r="P779" s="4">
        <f t="shared" si="38"/>
        <v>44165748</v>
      </c>
      <c r="Q779" s="17"/>
      <c r="R779" s="17"/>
    </row>
    <row r="780" spans="1:18" ht="12.75">
      <c r="A780" s="4">
        <v>754</v>
      </c>
      <c r="B780" s="4">
        <v>780</v>
      </c>
      <c r="C780" s="4">
        <v>499</v>
      </c>
      <c r="D780" s="4">
        <v>9</v>
      </c>
      <c r="F780" s="25">
        <v>39</v>
      </c>
      <c r="G780" s="6">
        <v>39</v>
      </c>
      <c r="H780" s="6"/>
      <c r="I780" s="6">
        <v>0</v>
      </c>
      <c r="J780" s="6"/>
      <c r="K780" s="6">
        <v>0</v>
      </c>
      <c r="M780" s="4">
        <v>1508</v>
      </c>
      <c r="N780" s="4">
        <f t="shared" si="36"/>
        <v>58812</v>
      </c>
      <c r="O780" s="4">
        <v>1749</v>
      </c>
      <c r="P780" s="4">
        <f t="shared" si="38"/>
        <v>68211</v>
      </c>
      <c r="Q780" s="17"/>
      <c r="R780" s="17"/>
    </row>
    <row r="781" spans="1:18" ht="12.75">
      <c r="A781" s="4">
        <v>755</v>
      </c>
      <c r="B781" s="4">
        <v>780</v>
      </c>
      <c r="C781" s="4">
        <v>507</v>
      </c>
      <c r="D781" s="4">
        <v>9</v>
      </c>
      <c r="F781" s="25">
        <v>12151</v>
      </c>
      <c r="G781" s="6">
        <v>13981</v>
      </c>
      <c r="H781" s="6"/>
      <c r="I781" s="6">
        <v>918</v>
      </c>
      <c r="J781" s="6"/>
      <c r="K781" s="6">
        <v>1140</v>
      </c>
      <c r="M781" s="4">
        <v>1508</v>
      </c>
      <c r="N781" s="4">
        <f t="shared" si="36"/>
        <v>18323708</v>
      </c>
      <c r="O781" s="4">
        <v>1749</v>
      </c>
      <c r="P781" s="4">
        <f t="shared" si="38"/>
        <v>24452769</v>
      </c>
      <c r="Q781" s="17"/>
      <c r="R781" s="17"/>
    </row>
    <row r="782" spans="1:18" ht="12.75">
      <c r="A782" s="4">
        <v>756</v>
      </c>
      <c r="B782" s="4">
        <v>780</v>
      </c>
      <c r="C782" s="4">
        <v>607</v>
      </c>
      <c r="D782" s="4">
        <v>9</v>
      </c>
      <c r="F782" s="25">
        <v>6957</v>
      </c>
      <c r="G782" s="6">
        <v>9065</v>
      </c>
      <c r="H782" s="6"/>
      <c r="I782" s="6">
        <v>653</v>
      </c>
      <c r="J782" s="6"/>
      <c r="K782" s="6">
        <v>223</v>
      </c>
      <c r="M782" s="4">
        <v>1508</v>
      </c>
      <c r="N782" s="4">
        <f t="shared" si="36"/>
        <v>10491156</v>
      </c>
      <c r="O782" s="4">
        <v>1749</v>
      </c>
      <c r="P782" s="4">
        <f t="shared" si="38"/>
        <v>15854685</v>
      </c>
      <c r="Q782" s="17"/>
      <c r="R782" s="17"/>
    </row>
    <row r="783" spans="1:18" ht="12.75">
      <c r="A783" s="4">
        <v>757</v>
      </c>
      <c r="B783" s="4">
        <v>780</v>
      </c>
      <c r="C783" s="4">
        <v>727</v>
      </c>
      <c r="D783" s="4">
        <v>9</v>
      </c>
      <c r="F783" s="25">
        <v>7167</v>
      </c>
      <c r="G783" s="6">
        <v>7432</v>
      </c>
      <c r="H783" s="6"/>
      <c r="I783" s="6">
        <v>864</v>
      </c>
      <c r="J783" s="6"/>
      <c r="K783" s="6">
        <v>1410</v>
      </c>
      <c r="M783" s="4">
        <v>1508</v>
      </c>
      <c r="N783" s="4">
        <f t="shared" si="36"/>
        <v>10807836</v>
      </c>
      <c r="O783" s="4">
        <v>1749</v>
      </c>
      <c r="P783" s="4">
        <f t="shared" si="38"/>
        <v>12998568</v>
      </c>
      <c r="Q783" s="17"/>
      <c r="R783" s="17"/>
    </row>
    <row r="784" spans="1:18" ht="12.75">
      <c r="A784" s="19">
        <v>758</v>
      </c>
      <c r="B784" s="19">
        <v>780</v>
      </c>
      <c r="C784" s="19">
        <v>769</v>
      </c>
      <c r="D784" s="19">
        <v>9</v>
      </c>
      <c r="F784" s="25">
        <v>979</v>
      </c>
      <c r="G784" s="6">
        <v>1030</v>
      </c>
      <c r="H784" s="6"/>
      <c r="I784" s="6">
        <v>43</v>
      </c>
      <c r="J784" s="6"/>
      <c r="K784" s="6">
        <v>15</v>
      </c>
      <c r="M784" s="4">
        <v>1508</v>
      </c>
      <c r="N784" s="4">
        <f t="shared" si="36"/>
        <v>1476332</v>
      </c>
      <c r="O784" s="4">
        <v>1749</v>
      </c>
      <c r="P784" s="4">
        <f t="shared" si="38"/>
        <v>1801470</v>
      </c>
      <c r="Q784" s="17"/>
      <c r="R784" s="17"/>
    </row>
    <row r="785" spans="1:18" ht="12.75">
      <c r="A785" s="19">
        <v>759</v>
      </c>
      <c r="B785" s="19">
        <v>780</v>
      </c>
      <c r="C785" s="19">
        <v>777</v>
      </c>
      <c r="D785" s="19">
        <v>9</v>
      </c>
      <c r="F785" s="25">
        <v>1354</v>
      </c>
      <c r="G785" s="6">
        <v>1676</v>
      </c>
      <c r="H785" s="6"/>
      <c r="I785" s="6">
        <v>45</v>
      </c>
      <c r="J785" s="6"/>
      <c r="K785" s="6">
        <v>0</v>
      </c>
      <c r="M785" s="4">
        <v>1508</v>
      </c>
      <c r="N785" s="4">
        <f t="shared" si="36"/>
        <v>2041832</v>
      </c>
      <c r="O785" s="4">
        <v>1749</v>
      </c>
      <c r="P785" s="4">
        <f t="shared" si="38"/>
        <v>2931324</v>
      </c>
      <c r="Q785" s="17"/>
      <c r="R785" s="17"/>
    </row>
    <row r="786" spans="1:18" ht="12.75">
      <c r="A786" s="4">
        <v>760</v>
      </c>
      <c r="B786" s="4">
        <v>780</v>
      </c>
      <c r="C786" s="4">
        <v>907</v>
      </c>
      <c r="D786" s="4">
        <v>9</v>
      </c>
      <c r="F786" s="25">
        <v>3449</v>
      </c>
      <c r="G786" s="6">
        <v>3576</v>
      </c>
      <c r="H786" s="6"/>
      <c r="I786" s="6">
        <v>312</v>
      </c>
      <c r="J786" s="6"/>
      <c r="K786" s="6">
        <v>290</v>
      </c>
      <c r="M786" s="4">
        <v>1508</v>
      </c>
      <c r="N786" s="4">
        <f t="shared" si="36"/>
        <v>5201092</v>
      </c>
      <c r="O786" s="4">
        <v>1749</v>
      </c>
      <c r="P786" s="4">
        <f t="shared" si="38"/>
        <v>6254424</v>
      </c>
      <c r="Q786" s="17"/>
      <c r="R786" s="17"/>
    </row>
    <row r="787" spans="1:18" ht="12.75">
      <c r="A787" s="4">
        <v>761</v>
      </c>
      <c r="B787" s="4">
        <v>780</v>
      </c>
      <c r="C787" s="4">
        <v>999</v>
      </c>
      <c r="D787" s="4">
        <v>9</v>
      </c>
      <c r="F787" s="25">
        <v>15769</v>
      </c>
      <c r="G787" s="6">
        <v>18068</v>
      </c>
      <c r="H787" s="6"/>
      <c r="I787" s="6">
        <v>1396</v>
      </c>
      <c r="J787" s="6"/>
      <c r="K787" s="6">
        <v>656</v>
      </c>
      <c r="M787" s="4">
        <v>1508</v>
      </c>
      <c r="N787" s="4">
        <f t="shared" si="36"/>
        <v>23779652</v>
      </c>
      <c r="O787" s="4">
        <v>1749</v>
      </c>
      <c r="P787" s="4">
        <f t="shared" si="38"/>
        <v>31600932</v>
      </c>
      <c r="Q787" s="17"/>
      <c r="R787" s="17"/>
    </row>
    <row r="788" spans="1:18" ht="12.75">
      <c r="A788" s="19">
        <v>762</v>
      </c>
      <c r="B788" s="19">
        <v>785</v>
      </c>
      <c r="C788" s="19">
        <v>107</v>
      </c>
      <c r="D788" s="19">
        <v>9</v>
      </c>
      <c r="F788" s="25">
        <v>14813</v>
      </c>
      <c r="G788" s="6">
        <v>16117</v>
      </c>
      <c r="H788" s="6"/>
      <c r="I788" s="6">
        <v>885</v>
      </c>
      <c r="J788" s="6"/>
      <c r="K788" s="6">
        <v>263</v>
      </c>
      <c r="M788" s="4">
        <v>1484</v>
      </c>
      <c r="N788" s="4">
        <f t="shared" si="36"/>
        <v>21982492</v>
      </c>
      <c r="O788" s="4">
        <v>1777</v>
      </c>
      <c r="P788" s="4">
        <f t="shared" si="38"/>
        <v>28639909</v>
      </c>
      <c r="Q788" s="17"/>
      <c r="R788" s="17"/>
    </row>
    <row r="789" spans="1:18" ht="12.75">
      <c r="A789" s="19">
        <v>763</v>
      </c>
      <c r="B789" s="19">
        <v>785</v>
      </c>
      <c r="C789" s="19">
        <v>118</v>
      </c>
      <c r="D789" s="19">
        <v>9</v>
      </c>
      <c r="F789" s="25">
        <v>4886</v>
      </c>
      <c r="G789" s="6">
        <v>6227</v>
      </c>
      <c r="H789" s="6"/>
      <c r="I789" s="6">
        <v>241</v>
      </c>
      <c r="J789" s="6"/>
      <c r="K789" s="6">
        <v>55</v>
      </c>
      <c r="M789" s="4">
        <v>1484</v>
      </c>
      <c r="N789" s="4">
        <f t="shared" si="36"/>
        <v>7250824</v>
      </c>
      <c r="O789" s="4">
        <v>1777</v>
      </c>
      <c r="P789" s="4">
        <f t="shared" si="38"/>
        <v>11065379</v>
      </c>
      <c r="Q789" s="17"/>
      <c r="R789" s="17"/>
    </row>
    <row r="790" spans="1:18" ht="12.75">
      <c r="A790" s="19">
        <v>764</v>
      </c>
      <c r="B790" s="19">
        <v>785</v>
      </c>
      <c r="C790" s="19">
        <v>127</v>
      </c>
      <c r="D790" s="19">
        <v>9</v>
      </c>
      <c r="F790" s="25">
        <v>7963</v>
      </c>
      <c r="G790" s="6">
        <v>8032</v>
      </c>
      <c r="H790" s="6"/>
      <c r="I790" s="6">
        <v>270</v>
      </c>
      <c r="J790" s="6"/>
      <c r="K790" s="6">
        <v>315</v>
      </c>
      <c r="M790" s="4">
        <v>1484</v>
      </c>
      <c r="N790" s="4">
        <f aca="true" t="shared" si="39" ref="N790:N836">M790*F790</f>
        <v>11817092</v>
      </c>
      <c r="O790" s="4">
        <v>1777</v>
      </c>
      <c r="P790" s="4">
        <f aca="true" t="shared" si="40" ref="P790:P821">O790*G790</f>
        <v>14272864</v>
      </c>
      <c r="Q790" s="17"/>
      <c r="R790" s="17"/>
    </row>
    <row r="791" spans="1:18" ht="12.75">
      <c r="A791" s="19">
        <v>765</v>
      </c>
      <c r="B791" s="19">
        <v>785</v>
      </c>
      <c r="C791" s="19">
        <v>128</v>
      </c>
      <c r="D791" s="19">
        <v>9</v>
      </c>
      <c r="F791" s="25">
        <v>2943</v>
      </c>
      <c r="G791" s="6">
        <v>3101</v>
      </c>
      <c r="H791" s="6"/>
      <c r="I791" s="6">
        <v>162</v>
      </c>
      <c r="J791" s="6"/>
      <c r="K791" s="6">
        <v>0</v>
      </c>
      <c r="M791" s="4">
        <v>1484</v>
      </c>
      <c r="N791" s="4">
        <f t="shared" si="39"/>
        <v>4367412</v>
      </c>
      <c r="O791" s="4">
        <v>1777</v>
      </c>
      <c r="P791" s="4">
        <f t="shared" si="40"/>
        <v>5510477</v>
      </c>
      <c r="Q791" s="17"/>
      <c r="R791" s="17"/>
    </row>
    <row r="792" spans="1:18" ht="12.75">
      <c r="A792" s="19">
        <v>766</v>
      </c>
      <c r="B792" s="19">
        <v>785</v>
      </c>
      <c r="C792" s="19">
        <v>119</v>
      </c>
      <c r="D792" s="19">
        <v>9</v>
      </c>
      <c r="F792" s="25">
        <v>6971</v>
      </c>
      <c r="G792" s="6">
        <v>7659</v>
      </c>
      <c r="H792" s="6"/>
      <c r="I792" s="6">
        <v>601</v>
      </c>
      <c r="J792" s="6"/>
      <c r="K792" s="6">
        <v>237</v>
      </c>
      <c r="M792" s="4">
        <v>1484</v>
      </c>
      <c r="N792" s="4">
        <f t="shared" si="39"/>
        <v>10344964</v>
      </c>
      <c r="O792" s="4">
        <v>1777</v>
      </c>
      <c r="P792" s="4">
        <f t="shared" si="40"/>
        <v>13610043</v>
      </c>
      <c r="Q792" s="17"/>
      <c r="R792" s="17"/>
    </row>
    <row r="793" spans="1:18" ht="12.75">
      <c r="A793" s="19">
        <v>767</v>
      </c>
      <c r="B793" s="19">
        <v>785</v>
      </c>
      <c r="C793" s="19">
        <v>139</v>
      </c>
      <c r="D793" s="19">
        <v>9</v>
      </c>
      <c r="F793" s="25">
        <v>21027</v>
      </c>
      <c r="G793" s="6">
        <v>21430</v>
      </c>
      <c r="H793" s="6"/>
      <c r="I793" s="6">
        <v>1514</v>
      </c>
      <c r="J793" s="6"/>
      <c r="K793" s="6">
        <v>1424</v>
      </c>
      <c r="M793" s="4">
        <v>1484</v>
      </c>
      <c r="N793" s="4">
        <f t="shared" si="39"/>
        <v>31204068</v>
      </c>
      <c r="O793" s="4">
        <v>1777</v>
      </c>
      <c r="P793" s="4">
        <f t="shared" si="40"/>
        <v>38081110</v>
      </c>
      <c r="Q793" s="17"/>
      <c r="R793" s="17"/>
    </row>
    <row r="794" spans="1:18" ht="12.75">
      <c r="A794" s="19">
        <v>768</v>
      </c>
      <c r="B794" s="19">
        <v>785</v>
      </c>
      <c r="C794" s="19">
        <v>147</v>
      </c>
      <c r="D794" s="19">
        <v>9</v>
      </c>
      <c r="F794" s="25">
        <v>10174</v>
      </c>
      <c r="G794" s="6">
        <v>10436</v>
      </c>
      <c r="H794" s="6"/>
      <c r="I794" s="6">
        <v>453</v>
      </c>
      <c r="J794" s="6"/>
      <c r="K794" s="6">
        <v>465</v>
      </c>
      <c r="M794" s="4">
        <v>1484</v>
      </c>
      <c r="N794" s="4">
        <f t="shared" si="39"/>
        <v>15098216</v>
      </c>
      <c r="O794" s="4">
        <v>1777</v>
      </c>
      <c r="P794" s="4">
        <f t="shared" si="40"/>
        <v>18544772</v>
      </c>
      <c r="Q794" s="17"/>
      <c r="R794" s="17"/>
    </row>
    <row r="795" spans="1:18" ht="12.75">
      <c r="A795" s="19">
        <v>769</v>
      </c>
      <c r="B795" s="19">
        <v>785</v>
      </c>
      <c r="C795" s="19">
        <v>148</v>
      </c>
      <c r="D795" s="19">
        <v>9</v>
      </c>
      <c r="F795" s="25">
        <v>7632</v>
      </c>
      <c r="G795" s="6">
        <v>8068</v>
      </c>
      <c r="H795" s="6"/>
      <c r="I795" s="6">
        <v>751</v>
      </c>
      <c r="J795" s="6"/>
      <c r="K795" s="6">
        <v>277</v>
      </c>
      <c r="M795" s="4">
        <v>1484</v>
      </c>
      <c r="N795" s="4">
        <f t="shared" si="39"/>
        <v>11325888</v>
      </c>
      <c r="O795" s="4">
        <v>1777</v>
      </c>
      <c r="P795" s="4">
        <f t="shared" si="40"/>
        <v>14336836</v>
      </c>
      <c r="Q795" s="17"/>
      <c r="R795" s="17"/>
    </row>
    <row r="796" spans="1:18" ht="12.75">
      <c r="A796" s="19">
        <v>770</v>
      </c>
      <c r="B796" s="19">
        <v>785</v>
      </c>
      <c r="C796" s="19">
        <v>158</v>
      </c>
      <c r="D796" s="19">
        <v>9</v>
      </c>
      <c r="F796" s="25">
        <v>5030</v>
      </c>
      <c r="G796" s="6">
        <v>5466</v>
      </c>
      <c r="H796" s="6"/>
      <c r="I796" s="6">
        <v>369</v>
      </c>
      <c r="J796" s="6"/>
      <c r="K796" s="6">
        <v>207</v>
      </c>
      <c r="M796" s="4">
        <v>1484</v>
      </c>
      <c r="N796" s="4">
        <f t="shared" si="39"/>
        <v>7464520</v>
      </c>
      <c r="O796" s="4">
        <v>1777</v>
      </c>
      <c r="P796" s="4">
        <f t="shared" si="40"/>
        <v>9713082</v>
      </c>
      <c r="Q796" s="17"/>
      <c r="R796" s="17"/>
    </row>
    <row r="797" spans="1:18" ht="12.75">
      <c r="A797" s="19">
        <v>771</v>
      </c>
      <c r="B797" s="19">
        <v>785</v>
      </c>
      <c r="C797" s="19">
        <v>157</v>
      </c>
      <c r="D797" s="19">
        <v>9</v>
      </c>
      <c r="F797" s="25">
        <v>8221</v>
      </c>
      <c r="G797" s="6">
        <v>9574</v>
      </c>
      <c r="H797" s="6"/>
      <c r="I797" s="6">
        <v>524</v>
      </c>
      <c r="J797" s="6"/>
      <c r="K797" s="6">
        <v>262</v>
      </c>
      <c r="M797" s="4">
        <v>1484</v>
      </c>
      <c r="N797" s="4">
        <f t="shared" si="39"/>
        <v>12199964</v>
      </c>
      <c r="O797" s="4">
        <v>1777</v>
      </c>
      <c r="P797" s="4">
        <f t="shared" si="40"/>
        <v>17012998</v>
      </c>
      <c r="Q797" s="17"/>
      <c r="R797" s="17"/>
    </row>
    <row r="798" spans="1:18" ht="12.75">
      <c r="A798" s="19">
        <v>772</v>
      </c>
      <c r="B798" s="19">
        <v>785</v>
      </c>
      <c r="C798" s="19">
        <v>177</v>
      </c>
      <c r="D798" s="19">
        <v>9</v>
      </c>
      <c r="F798" s="25">
        <v>12096</v>
      </c>
      <c r="G798" s="6">
        <v>13123</v>
      </c>
      <c r="H798" s="6"/>
      <c r="I798" s="6">
        <v>974</v>
      </c>
      <c r="J798" s="6"/>
      <c r="K798" s="6">
        <v>518</v>
      </c>
      <c r="M798" s="4">
        <v>1484</v>
      </c>
      <c r="N798" s="4">
        <f t="shared" si="39"/>
        <v>17950464</v>
      </c>
      <c r="O798" s="4">
        <v>1777</v>
      </c>
      <c r="P798" s="4">
        <f t="shared" si="40"/>
        <v>23319571</v>
      </c>
      <c r="Q798" s="17"/>
      <c r="R798" s="17"/>
    </row>
    <row r="799" spans="1:18" ht="12.75">
      <c r="A799" s="19">
        <v>773</v>
      </c>
      <c r="B799" s="19">
        <v>785</v>
      </c>
      <c r="C799" s="19">
        <v>199</v>
      </c>
      <c r="D799" s="19">
        <v>9</v>
      </c>
      <c r="F799" s="25">
        <v>7064</v>
      </c>
      <c r="G799" s="6">
        <v>10444</v>
      </c>
      <c r="H799" s="6"/>
      <c r="I799" s="6">
        <v>473</v>
      </c>
      <c r="J799" s="6"/>
      <c r="K799" s="6">
        <v>226</v>
      </c>
      <c r="M799" s="4">
        <v>1484</v>
      </c>
      <c r="N799" s="4">
        <f t="shared" si="39"/>
        <v>10482976</v>
      </c>
      <c r="O799" s="4">
        <v>1777</v>
      </c>
      <c r="P799" s="4">
        <f t="shared" si="40"/>
        <v>18558988</v>
      </c>
      <c r="Q799" s="17"/>
      <c r="R799" s="17"/>
    </row>
    <row r="800" spans="1:18" ht="12.75">
      <c r="A800" s="19">
        <v>774</v>
      </c>
      <c r="B800" s="19">
        <v>785</v>
      </c>
      <c r="C800" s="19">
        <v>219</v>
      </c>
      <c r="D800" s="19">
        <v>9</v>
      </c>
      <c r="F800" s="25">
        <v>8564</v>
      </c>
      <c r="G800" s="6">
        <v>9252</v>
      </c>
      <c r="H800" s="6"/>
      <c r="I800" s="6">
        <v>473</v>
      </c>
      <c r="J800" s="6"/>
      <c r="K800" s="6">
        <v>774</v>
      </c>
      <c r="M800" s="4">
        <v>1484</v>
      </c>
      <c r="N800" s="4">
        <f t="shared" si="39"/>
        <v>12708976</v>
      </c>
      <c r="O800" s="4">
        <v>1777</v>
      </c>
      <c r="P800" s="4">
        <f t="shared" si="40"/>
        <v>16440804</v>
      </c>
      <c r="Q800" s="17"/>
      <c r="R800" s="17"/>
    </row>
    <row r="801" spans="1:18" ht="12.75">
      <c r="A801" s="19">
        <v>775</v>
      </c>
      <c r="B801" s="19">
        <v>785</v>
      </c>
      <c r="C801" s="19">
        <v>228</v>
      </c>
      <c r="D801" s="19">
        <v>9</v>
      </c>
      <c r="F801" s="25">
        <v>3418</v>
      </c>
      <c r="G801" s="6">
        <v>3692</v>
      </c>
      <c r="H801" s="6"/>
      <c r="I801" s="6">
        <v>265</v>
      </c>
      <c r="J801" s="6"/>
      <c r="K801" s="6">
        <v>133</v>
      </c>
      <c r="M801" s="4">
        <v>1484</v>
      </c>
      <c r="N801" s="4">
        <f t="shared" si="39"/>
        <v>5072312</v>
      </c>
      <c r="O801" s="4">
        <v>1777</v>
      </c>
      <c r="P801" s="4">
        <f t="shared" si="40"/>
        <v>6560684</v>
      </c>
      <c r="Q801" s="17"/>
      <c r="R801" s="17"/>
    </row>
    <row r="802" spans="1:18" ht="12.75">
      <c r="A802" s="19">
        <v>776</v>
      </c>
      <c r="B802" s="19">
        <v>785</v>
      </c>
      <c r="C802" s="19">
        <v>227</v>
      </c>
      <c r="D802" s="19">
        <v>9</v>
      </c>
      <c r="F802" s="25">
        <v>5539</v>
      </c>
      <c r="G802" s="6">
        <v>6057</v>
      </c>
      <c r="H802" s="6"/>
      <c r="I802" s="6">
        <v>371</v>
      </c>
      <c r="J802" s="6"/>
      <c r="K802" s="6">
        <v>229</v>
      </c>
      <c r="M802" s="4">
        <v>1484</v>
      </c>
      <c r="N802" s="4">
        <f t="shared" si="39"/>
        <v>8219876</v>
      </c>
      <c r="O802" s="4">
        <v>1777</v>
      </c>
      <c r="P802" s="4">
        <f t="shared" si="40"/>
        <v>10763289</v>
      </c>
      <c r="Q802" s="17"/>
      <c r="R802" s="17"/>
    </row>
    <row r="803" spans="1:18" ht="12.75">
      <c r="A803" s="19">
        <v>777</v>
      </c>
      <c r="B803" s="19">
        <v>785</v>
      </c>
      <c r="C803" s="19">
        <v>239</v>
      </c>
      <c r="D803" s="19">
        <v>9</v>
      </c>
      <c r="F803" s="25">
        <v>862</v>
      </c>
      <c r="G803" s="6">
        <v>1357</v>
      </c>
      <c r="H803" s="6"/>
      <c r="I803" s="6">
        <v>85</v>
      </c>
      <c r="J803" s="6"/>
      <c r="K803" s="6">
        <v>25</v>
      </c>
      <c r="M803" s="4">
        <v>1484</v>
      </c>
      <c r="N803" s="4">
        <f t="shared" si="39"/>
        <v>1279208</v>
      </c>
      <c r="O803" s="4">
        <v>1777</v>
      </c>
      <c r="P803" s="4">
        <f t="shared" si="40"/>
        <v>2411389</v>
      </c>
      <c r="Q803" s="17"/>
      <c r="R803" s="17"/>
    </row>
    <row r="804" spans="1:18" ht="12.75">
      <c r="A804" s="19">
        <v>778</v>
      </c>
      <c r="B804" s="19">
        <v>785</v>
      </c>
      <c r="C804" s="19">
        <v>258</v>
      </c>
      <c r="D804" s="19">
        <v>9</v>
      </c>
      <c r="F804" s="25">
        <v>2065</v>
      </c>
      <c r="G804" s="6">
        <v>2650</v>
      </c>
      <c r="H804" s="6"/>
      <c r="I804" s="6">
        <v>51</v>
      </c>
      <c r="J804" s="6"/>
      <c r="K804" s="6">
        <v>81</v>
      </c>
      <c r="M804" s="4">
        <v>1484</v>
      </c>
      <c r="N804" s="4">
        <f t="shared" si="39"/>
        <v>3064460</v>
      </c>
      <c r="O804" s="4">
        <v>1777</v>
      </c>
      <c r="P804" s="4">
        <f t="shared" si="40"/>
        <v>4709050</v>
      </c>
      <c r="Q804" s="17"/>
      <c r="R804" s="17"/>
    </row>
    <row r="805" spans="1:18" ht="12.75">
      <c r="A805" s="19">
        <v>779</v>
      </c>
      <c r="B805" s="19">
        <v>785</v>
      </c>
      <c r="C805" s="19">
        <v>259</v>
      </c>
      <c r="D805" s="19">
        <v>9</v>
      </c>
      <c r="F805" s="25">
        <v>3680</v>
      </c>
      <c r="G805" s="6">
        <v>5588</v>
      </c>
      <c r="H805" s="6"/>
      <c r="I805" s="6">
        <v>282</v>
      </c>
      <c r="J805" s="6"/>
      <c r="K805" s="6">
        <v>189</v>
      </c>
      <c r="M805" s="4">
        <v>1484</v>
      </c>
      <c r="N805" s="4">
        <f t="shared" si="39"/>
        <v>5461120</v>
      </c>
      <c r="O805" s="4">
        <v>1777</v>
      </c>
      <c r="P805" s="4">
        <f t="shared" si="40"/>
        <v>9929876</v>
      </c>
      <c r="Q805" s="17"/>
      <c r="R805" s="17"/>
    </row>
    <row r="806" spans="1:18" ht="12.75">
      <c r="A806" s="4">
        <v>780</v>
      </c>
      <c r="B806" s="4">
        <v>785</v>
      </c>
      <c r="C806" s="4">
        <v>267</v>
      </c>
      <c r="D806" s="4">
        <v>9</v>
      </c>
      <c r="F806" s="25">
        <v>1995</v>
      </c>
      <c r="G806" s="6">
        <v>2066</v>
      </c>
      <c r="H806" s="6"/>
      <c r="I806" s="6">
        <v>135</v>
      </c>
      <c r="J806" s="6"/>
      <c r="K806" s="6">
        <v>45</v>
      </c>
      <c r="M806" s="4">
        <v>1484</v>
      </c>
      <c r="N806" s="4">
        <f t="shared" si="39"/>
        <v>2960580</v>
      </c>
      <c r="O806" s="4">
        <v>1777</v>
      </c>
      <c r="P806" s="4">
        <f t="shared" si="40"/>
        <v>3671282</v>
      </c>
      <c r="Q806" s="17"/>
      <c r="R806" s="17"/>
    </row>
    <row r="807" spans="1:18" ht="12.75">
      <c r="A807" s="19">
        <v>781</v>
      </c>
      <c r="B807" s="19">
        <v>785</v>
      </c>
      <c r="C807" s="19">
        <v>268</v>
      </c>
      <c r="D807" s="19">
        <v>9</v>
      </c>
      <c r="F807" s="25">
        <v>6904</v>
      </c>
      <c r="G807" s="6">
        <v>8342</v>
      </c>
      <c r="H807" s="6"/>
      <c r="I807" s="6">
        <v>395</v>
      </c>
      <c r="J807" s="6"/>
      <c r="K807" s="6">
        <v>820</v>
      </c>
      <c r="M807" s="4">
        <v>1484</v>
      </c>
      <c r="N807" s="4">
        <f t="shared" si="39"/>
        <v>10245536</v>
      </c>
      <c r="O807" s="4">
        <v>1777</v>
      </c>
      <c r="P807" s="4">
        <f t="shared" si="40"/>
        <v>14823734</v>
      </c>
      <c r="Q807" s="17"/>
      <c r="R807" s="17"/>
    </row>
    <row r="808" spans="1:18" ht="12.75">
      <c r="A808" s="19">
        <v>782</v>
      </c>
      <c r="B808" s="19">
        <v>785</v>
      </c>
      <c r="C808" s="19">
        <v>269</v>
      </c>
      <c r="D808" s="19">
        <v>9</v>
      </c>
      <c r="F808" s="25">
        <v>2940</v>
      </c>
      <c r="G808" s="6">
        <v>3164</v>
      </c>
      <c r="H808" s="6"/>
      <c r="I808" s="6">
        <v>228</v>
      </c>
      <c r="J808" s="6"/>
      <c r="K808" s="6">
        <v>122</v>
      </c>
      <c r="M808" s="4">
        <v>1484</v>
      </c>
      <c r="N808" s="4">
        <f t="shared" si="39"/>
        <v>4362960</v>
      </c>
      <c r="O808" s="4">
        <v>1777</v>
      </c>
      <c r="P808" s="4">
        <f t="shared" si="40"/>
        <v>5622428</v>
      </c>
      <c r="Q808" s="17"/>
      <c r="R808" s="17"/>
    </row>
    <row r="809" spans="1:18" ht="12.75">
      <c r="A809" s="19">
        <v>783</v>
      </c>
      <c r="B809" s="19">
        <v>785</v>
      </c>
      <c r="C809" s="19">
        <v>278</v>
      </c>
      <c r="D809" s="19">
        <v>9</v>
      </c>
      <c r="F809" s="25">
        <v>6341</v>
      </c>
      <c r="G809" s="6">
        <v>8727</v>
      </c>
      <c r="H809" s="6"/>
      <c r="I809" s="6">
        <v>401</v>
      </c>
      <c r="J809" s="6"/>
      <c r="K809" s="6">
        <v>131</v>
      </c>
      <c r="M809" s="4">
        <v>1484</v>
      </c>
      <c r="N809" s="4">
        <f t="shared" si="39"/>
        <v>9410044</v>
      </c>
      <c r="O809" s="4">
        <v>1777</v>
      </c>
      <c r="P809" s="4">
        <f t="shared" si="40"/>
        <v>15507879</v>
      </c>
      <c r="Q809" s="17"/>
      <c r="R809" s="17"/>
    </row>
    <row r="810" spans="1:18" ht="12.75">
      <c r="A810" s="19">
        <v>784</v>
      </c>
      <c r="B810" s="19">
        <v>785</v>
      </c>
      <c r="C810" s="19">
        <v>279</v>
      </c>
      <c r="D810" s="19">
        <v>9</v>
      </c>
      <c r="F810" s="25">
        <v>3892</v>
      </c>
      <c r="G810" s="6">
        <v>4064</v>
      </c>
      <c r="H810" s="6"/>
      <c r="I810" s="6">
        <v>228</v>
      </c>
      <c r="J810" s="6"/>
      <c r="K810" s="6">
        <v>257</v>
      </c>
      <c r="M810" s="4">
        <v>1484</v>
      </c>
      <c r="N810" s="4">
        <f t="shared" si="39"/>
        <v>5775728</v>
      </c>
      <c r="O810" s="4">
        <v>1777</v>
      </c>
      <c r="P810" s="4">
        <f t="shared" si="40"/>
        <v>7221728</v>
      </c>
      <c r="Q810" s="17"/>
      <c r="R810" s="17"/>
    </row>
    <row r="811" spans="1:18" ht="12.75">
      <c r="A811" s="19">
        <v>785</v>
      </c>
      <c r="B811" s="19">
        <v>785</v>
      </c>
      <c r="C811" s="19">
        <v>289</v>
      </c>
      <c r="D811" s="19">
        <v>9</v>
      </c>
      <c r="F811" s="25">
        <v>3519</v>
      </c>
      <c r="G811" s="6">
        <v>3772</v>
      </c>
      <c r="H811" s="6"/>
      <c r="I811" s="6">
        <v>319</v>
      </c>
      <c r="J811" s="6"/>
      <c r="K811" s="6">
        <v>326</v>
      </c>
      <c r="M811" s="4">
        <v>1484</v>
      </c>
      <c r="N811" s="4">
        <f t="shared" si="39"/>
        <v>5222196</v>
      </c>
      <c r="O811" s="4">
        <v>1777</v>
      </c>
      <c r="P811" s="4">
        <f t="shared" si="40"/>
        <v>6702844</v>
      </c>
      <c r="Q811" s="17"/>
      <c r="R811" s="17"/>
    </row>
    <row r="812" spans="1:18" ht="12.75">
      <c r="A812" s="19">
        <v>786</v>
      </c>
      <c r="B812" s="19">
        <v>785</v>
      </c>
      <c r="C812" s="19">
        <v>287</v>
      </c>
      <c r="D812" s="19">
        <v>9</v>
      </c>
      <c r="F812" s="25">
        <v>6190</v>
      </c>
      <c r="G812" s="6">
        <v>7111</v>
      </c>
      <c r="H812" s="6"/>
      <c r="I812" s="6">
        <v>331</v>
      </c>
      <c r="J812" s="6"/>
      <c r="K812" s="6">
        <v>185</v>
      </c>
      <c r="M812" s="4">
        <v>1484</v>
      </c>
      <c r="N812" s="4">
        <f t="shared" si="39"/>
        <v>9185960</v>
      </c>
      <c r="O812" s="4">
        <v>1777</v>
      </c>
      <c r="P812" s="4">
        <f t="shared" si="40"/>
        <v>12636247</v>
      </c>
      <c r="Q812" s="17"/>
      <c r="R812" s="17"/>
    </row>
    <row r="813" spans="1:18" ht="12.75">
      <c r="A813" s="19">
        <v>787</v>
      </c>
      <c r="B813" s="19">
        <v>785</v>
      </c>
      <c r="C813" s="19">
        <v>299</v>
      </c>
      <c r="D813" s="19">
        <v>9</v>
      </c>
      <c r="F813" s="25">
        <v>1129</v>
      </c>
      <c r="G813" s="6">
        <v>1533</v>
      </c>
      <c r="H813" s="6"/>
      <c r="I813" s="6">
        <v>48</v>
      </c>
      <c r="J813" s="6"/>
      <c r="K813" s="6">
        <v>0</v>
      </c>
      <c r="M813" s="4">
        <v>1484</v>
      </c>
      <c r="N813" s="4">
        <f t="shared" si="39"/>
        <v>1675436</v>
      </c>
      <c r="O813" s="4">
        <v>1777</v>
      </c>
      <c r="P813" s="4">
        <f t="shared" si="40"/>
        <v>2724141</v>
      </c>
      <c r="Q813" s="17"/>
      <c r="R813" s="17"/>
    </row>
    <row r="814" spans="1:18" ht="12.75">
      <c r="A814" s="19">
        <v>788</v>
      </c>
      <c r="B814" s="19">
        <v>785</v>
      </c>
      <c r="C814" s="19">
        <v>317</v>
      </c>
      <c r="D814" s="19">
        <v>9</v>
      </c>
      <c r="F814" s="25">
        <v>4326</v>
      </c>
      <c r="G814" s="6">
        <v>5679</v>
      </c>
      <c r="H814" s="6"/>
      <c r="I814" s="6">
        <v>143</v>
      </c>
      <c r="J814" s="6"/>
      <c r="K814" s="6">
        <v>17</v>
      </c>
      <c r="M814" s="4">
        <v>1484</v>
      </c>
      <c r="N814" s="4">
        <f t="shared" si="39"/>
        <v>6419784</v>
      </c>
      <c r="O814" s="4">
        <v>1777</v>
      </c>
      <c r="P814" s="4">
        <f t="shared" si="40"/>
        <v>10091583</v>
      </c>
      <c r="Q814" s="17"/>
      <c r="R814" s="17"/>
    </row>
    <row r="815" spans="1:18" ht="12.75">
      <c r="A815" s="19">
        <v>789</v>
      </c>
      <c r="B815" s="19">
        <v>785</v>
      </c>
      <c r="C815" s="19">
        <v>307</v>
      </c>
      <c r="D815" s="19">
        <v>9</v>
      </c>
      <c r="F815" s="25">
        <v>2423</v>
      </c>
      <c r="G815" s="6">
        <v>3165</v>
      </c>
      <c r="H815" s="6"/>
      <c r="I815" s="6">
        <v>64</v>
      </c>
      <c r="J815" s="6"/>
      <c r="K815" s="6">
        <v>43</v>
      </c>
      <c r="M815" s="4">
        <v>1484</v>
      </c>
      <c r="N815" s="4">
        <f t="shared" si="39"/>
        <v>3595732</v>
      </c>
      <c r="O815" s="4">
        <v>1777</v>
      </c>
      <c r="P815" s="4">
        <f t="shared" si="40"/>
        <v>5624205</v>
      </c>
      <c r="Q815" s="17"/>
      <c r="R815" s="17"/>
    </row>
    <row r="816" spans="1:18" ht="12.75">
      <c r="A816" s="19">
        <v>790</v>
      </c>
      <c r="B816" s="19">
        <v>785</v>
      </c>
      <c r="C816" s="19">
        <v>319</v>
      </c>
      <c r="D816" s="19">
        <v>9</v>
      </c>
      <c r="F816" s="25">
        <v>1323</v>
      </c>
      <c r="G816" s="6">
        <v>2755</v>
      </c>
      <c r="H816" s="6"/>
      <c r="I816" s="6">
        <v>174</v>
      </c>
      <c r="J816" s="6"/>
      <c r="K816" s="6">
        <v>63</v>
      </c>
      <c r="M816" s="4">
        <v>1484</v>
      </c>
      <c r="N816" s="4">
        <f t="shared" si="39"/>
        <v>1963332</v>
      </c>
      <c r="O816" s="4">
        <v>1777</v>
      </c>
      <c r="P816" s="4">
        <f t="shared" si="40"/>
        <v>4895635</v>
      </c>
      <c r="Q816" s="17"/>
      <c r="R816" s="17"/>
    </row>
    <row r="817" spans="1:18" ht="12.75">
      <c r="A817" s="19">
        <v>791</v>
      </c>
      <c r="B817" s="19">
        <v>785</v>
      </c>
      <c r="C817" s="19">
        <v>328</v>
      </c>
      <c r="D817" s="19">
        <v>9</v>
      </c>
      <c r="F817" s="25">
        <v>7226</v>
      </c>
      <c r="G817" s="6">
        <v>7565</v>
      </c>
      <c r="H817" s="6"/>
      <c r="I817" s="6">
        <v>617</v>
      </c>
      <c r="J817" s="6"/>
      <c r="K817" s="6">
        <v>255</v>
      </c>
      <c r="M817" s="4">
        <v>1484</v>
      </c>
      <c r="N817" s="4">
        <f t="shared" si="39"/>
        <v>10723384</v>
      </c>
      <c r="O817" s="4">
        <v>1777</v>
      </c>
      <c r="P817" s="4">
        <f t="shared" si="40"/>
        <v>13443005</v>
      </c>
      <c r="Q817" s="17"/>
      <c r="R817" s="17"/>
    </row>
    <row r="818" spans="1:18" ht="12.75">
      <c r="A818" s="19">
        <v>792</v>
      </c>
      <c r="B818" s="19">
        <v>785</v>
      </c>
      <c r="C818" s="19">
        <v>329</v>
      </c>
      <c r="D818" s="19">
        <v>9</v>
      </c>
      <c r="F818" s="25">
        <v>3729</v>
      </c>
      <c r="G818" s="6">
        <v>4410</v>
      </c>
      <c r="H818" s="6"/>
      <c r="I818" s="6">
        <v>196</v>
      </c>
      <c r="J818" s="6"/>
      <c r="K818" s="6">
        <v>86</v>
      </c>
      <c r="M818" s="4">
        <v>1484</v>
      </c>
      <c r="N818" s="4">
        <f t="shared" si="39"/>
        <v>5533836</v>
      </c>
      <c r="O818" s="4">
        <v>1777</v>
      </c>
      <c r="P818" s="4">
        <f t="shared" si="40"/>
        <v>7836570</v>
      </c>
      <c r="Q818" s="17"/>
      <c r="R818" s="17"/>
    </row>
    <row r="819" spans="1:18" ht="12.75">
      <c r="A819" s="19">
        <v>793</v>
      </c>
      <c r="B819" s="19">
        <v>785</v>
      </c>
      <c r="C819" s="19">
        <v>338</v>
      </c>
      <c r="D819" s="19">
        <v>9</v>
      </c>
      <c r="F819" s="25">
        <v>3234</v>
      </c>
      <c r="G819" s="6">
        <v>4096</v>
      </c>
      <c r="H819" s="6"/>
      <c r="I819" s="6">
        <v>403</v>
      </c>
      <c r="J819" s="6"/>
      <c r="K819" s="6">
        <v>162</v>
      </c>
      <c r="M819" s="4">
        <v>1484</v>
      </c>
      <c r="N819" s="4">
        <f t="shared" si="39"/>
        <v>4799256</v>
      </c>
      <c r="O819" s="4">
        <v>1777</v>
      </c>
      <c r="P819" s="4">
        <f t="shared" si="40"/>
        <v>7278592</v>
      </c>
      <c r="Q819" s="17"/>
      <c r="R819" s="17"/>
    </row>
    <row r="820" spans="1:18" ht="12.75">
      <c r="A820" s="19">
        <v>794</v>
      </c>
      <c r="B820" s="19">
        <v>785</v>
      </c>
      <c r="C820" s="19">
        <v>347</v>
      </c>
      <c r="D820" s="19">
        <v>9</v>
      </c>
      <c r="F820" s="25">
        <v>12038</v>
      </c>
      <c r="G820" s="6">
        <v>13195</v>
      </c>
      <c r="H820" s="6"/>
      <c r="I820" s="6">
        <v>972</v>
      </c>
      <c r="J820" s="6"/>
      <c r="K820" s="6">
        <v>600</v>
      </c>
      <c r="M820" s="4">
        <v>1484</v>
      </c>
      <c r="N820" s="4">
        <f t="shared" si="39"/>
        <v>17864392</v>
      </c>
      <c r="O820" s="4">
        <v>1777</v>
      </c>
      <c r="P820" s="4">
        <f t="shared" si="40"/>
        <v>23447515</v>
      </c>
      <c r="Q820" s="17"/>
      <c r="R820" s="17"/>
    </row>
    <row r="821" spans="1:18" ht="12.75">
      <c r="A821" s="19">
        <v>795</v>
      </c>
      <c r="B821" s="19">
        <v>785</v>
      </c>
      <c r="C821" s="19">
        <v>377</v>
      </c>
      <c r="D821" s="19">
        <v>9</v>
      </c>
      <c r="F821" s="25">
        <v>3047</v>
      </c>
      <c r="G821" s="6">
        <v>3106</v>
      </c>
      <c r="H821" s="6"/>
      <c r="I821" s="6">
        <v>188</v>
      </c>
      <c r="J821" s="6"/>
      <c r="K821" s="6">
        <v>174</v>
      </c>
      <c r="M821" s="4">
        <v>1484</v>
      </c>
      <c r="N821" s="4">
        <f t="shared" si="39"/>
        <v>4521748</v>
      </c>
      <c r="O821" s="4">
        <v>1777</v>
      </c>
      <c r="P821" s="4">
        <f t="shared" si="40"/>
        <v>5519362</v>
      </c>
      <c r="Q821" s="17"/>
      <c r="R821" s="17"/>
    </row>
    <row r="822" spans="1:18" ht="12.75">
      <c r="A822" s="19">
        <v>796</v>
      </c>
      <c r="B822" s="19">
        <v>785</v>
      </c>
      <c r="C822" s="19">
        <v>379</v>
      </c>
      <c r="D822" s="19">
        <v>9</v>
      </c>
      <c r="F822" s="25">
        <v>5753</v>
      </c>
      <c r="G822" s="6">
        <v>7277</v>
      </c>
      <c r="H822" s="6"/>
      <c r="I822" s="6">
        <v>576</v>
      </c>
      <c r="J822" s="6"/>
      <c r="K822" s="6">
        <v>653</v>
      </c>
      <c r="M822" s="4">
        <v>1484</v>
      </c>
      <c r="N822" s="4">
        <f t="shared" si="39"/>
        <v>8537452</v>
      </c>
      <c r="O822" s="4">
        <v>1777</v>
      </c>
      <c r="P822" s="4">
        <f aca="true" t="shared" si="41" ref="P822:P836">O822*G822</f>
        <v>12931229</v>
      </c>
      <c r="Q822" s="17"/>
      <c r="R822" s="17"/>
    </row>
    <row r="823" spans="1:18" ht="12.75">
      <c r="A823" s="19">
        <v>797</v>
      </c>
      <c r="B823" s="19">
        <v>785</v>
      </c>
      <c r="C823" s="19">
        <v>388</v>
      </c>
      <c r="D823" s="19">
        <v>9</v>
      </c>
      <c r="F823" s="25">
        <v>2185</v>
      </c>
      <c r="G823" s="6">
        <v>3433</v>
      </c>
      <c r="H823" s="6"/>
      <c r="I823" s="6">
        <v>154</v>
      </c>
      <c r="J823" s="6"/>
      <c r="K823" s="6">
        <v>24</v>
      </c>
      <c r="M823" s="4">
        <v>1484</v>
      </c>
      <c r="N823" s="4">
        <f t="shared" si="39"/>
        <v>3242540</v>
      </c>
      <c r="O823" s="4">
        <v>1777</v>
      </c>
      <c r="P823" s="4">
        <f t="shared" si="41"/>
        <v>6100441</v>
      </c>
      <c r="Q823" s="17"/>
      <c r="R823" s="17"/>
    </row>
    <row r="824" spans="1:18" ht="12.75">
      <c r="A824" s="4">
        <v>798</v>
      </c>
      <c r="B824" s="4">
        <v>785</v>
      </c>
      <c r="C824" s="4">
        <v>399</v>
      </c>
      <c r="D824" s="4">
        <v>9</v>
      </c>
      <c r="F824" s="25">
        <v>1236</v>
      </c>
      <c r="G824" s="6">
        <v>1474</v>
      </c>
      <c r="H824" s="6"/>
      <c r="I824" s="6">
        <v>75</v>
      </c>
      <c r="J824" s="6"/>
      <c r="K824" s="6">
        <v>22</v>
      </c>
      <c r="M824" s="4">
        <v>1484</v>
      </c>
      <c r="N824" s="4">
        <f t="shared" si="39"/>
        <v>1834224</v>
      </c>
      <c r="O824" s="4">
        <v>1777</v>
      </c>
      <c r="P824" s="4">
        <f t="shared" si="41"/>
        <v>2619298</v>
      </c>
      <c r="Q824" s="17"/>
      <c r="R824" s="17"/>
    </row>
    <row r="825" spans="1:18" ht="12.75">
      <c r="A825" s="4">
        <v>799</v>
      </c>
      <c r="B825" s="4">
        <v>785</v>
      </c>
      <c r="C825" s="4">
        <v>398</v>
      </c>
      <c r="D825" s="4">
        <v>9</v>
      </c>
      <c r="F825" s="25">
        <v>1947</v>
      </c>
      <c r="G825" s="6">
        <v>2397</v>
      </c>
      <c r="H825" s="6"/>
      <c r="I825" s="6">
        <v>18</v>
      </c>
      <c r="J825" s="6"/>
      <c r="K825" s="6">
        <v>60</v>
      </c>
      <c r="M825" s="4">
        <v>1484</v>
      </c>
      <c r="N825" s="4">
        <f t="shared" si="39"/>
        <v>2889348</v>
      </c>
      <c r="O825" s="4">
        <v>1777</v>
      </c>
      <c r="P825" s="4">
        <f t="shared" si="41"/>
        <v>4259469</v>
      </c>
      <c r="Q825" s="17"/>
      <c r="R825" s="17"/>
    </row>
    <row r="826" spans="1:18" ht="12.75">
      <c r="A826" s="19">
        <v>800</v>
      </c>
      <c r="B826" s="19">
        <v>785</v>
      </c>
      <c r="C826" s="19">
        <v>407</v>
      </c>
      <c r="D826" s="19">
        <v>9</v>
      </c>
      <c r="F826" s="25">
        <v>10214</v>
      </c>
      <c r="G826" s="6">
        <v>10547</v>
      </c>
      <c r="H826" s="6"/>
      <c r="I826" s="6">
        <v>379</v>
      </c>
      <c r="J826" s="6"/>
      <c r="K826" s="6">
        <v>662</v>
      </c>
      <c r="M826" s="4">
        <v>1484</v>
      </c>
      <c r="N826" s="4">
        <f t="shared" si="39"/>
        <v>15157576</v>
      </c>
      <c r="O826" s="4">
        <v>1777</v>
      </c>
      <c r="P826" s="4">
        <f t="shared" si="41"/>
        <v>18742019</v>
      </c>
      <c r="Q826" s="17"/>
      <c r="R826" s="17"/>
    </row>
    <row r="827" spans="1:18" ht="12.75">
      <c r="A827" s="19">
        <v>801</v>
      </c>
      <c r="B827" s="19">
        <v>785</v>
      </c>
      <c r="C827" s="19">
        <v>408</v>
      </c>
      <c r="D827" s="19">
        <v>9</v>
      </c>
      <c r="F827" s="25">
        <v>11430</v>
      </c>
      <c r="G827" s="6">
        <v>12366</v>
      </c>
      <c r="H827" s="6"/>
      <c r="I827" s="6">
        <v>1187</v>
      </c>
      <c r="J827" s="6"/>
      <c r="K827" s="6">
        <v>775</v>
      </c>
      <c r="M827" s="4">
        <v>1484</v>
      </c>
      <c r="N827" s="4">
        <f t="shared" si="39"/>
        <v>16962120</v>
      </c>
      <c r="O827" s="4">
        <v>1777</v>
      </c>
      <c r="P827" s="4">
        <f t="shared" si="41"/>
        <v>21974382</v>
      </c>
      <c r="Q827" s="17"/>
      <c r="R827" s="17"/>
    </row>
    <row r="828" spans="1:18" ht="12.75">
      <c r="A828" s="19">
        <v>802</v>
      </c>
      <c r="B828" s="19">
        <v>785</v>
      </c>
      <c r="C828" s="19">
        <v>447</v>
      </c>
      <c r="D828" s="19">
        <v>9</v>
      </c>
      <c r="F828" s="25">
        <v>15786</v>
      </c>
      <c r="G828" s="6">
        <v>16261</v>
      </c>
      <c r="H828" s="6"/>
      <c r="I828" s="6">
        <v>929</v>
      </c>
      <c r="J828" s="6"/>
      <c r="K828" s="6">
        <v>840</v>
      </c>
      <c r="M828" s="4">
        <v>1484</v>
      </c>
      <c r="N828" s="4">
        <f t="shared" si="39"/>
        <v>23426424</v>
      </c>
      <c r="O828" s="4">
        <v>1777</v>
      </c>
      <c r="P828" s="4">
        <f t="shared" si="41"/>
        <v>28895797</v>
      </c>
      <c r="Q828" s="17"/>
      <c r="R828" s="17"/>
    </row>
    <row r="829" spans="1:18" ht="12.75">
      <c r="A829" s="4">
        <v>803</v>
      </c>
      <c r="B829" s="4">
        <v>785</v>
      </c>
      <c r="C829" s="4">
        <v>499</v>
      </c>
      <c r="D829" s="4">
        <v>9</v>
      </c>
      <c r="F829" s="25">
        <v>743</v>
      </c>
      <c r="G829" s="6">
        <v>792</v>
      </c>
      <c r="H829" s="6"/>
      <c r="I829" s="6">
        <v>0</v>
      </c>
      <c r="J829" s="6"/>
      <c r="K829" s="6">
        <v>0</v>
      </c>
      <c r="M829" s="4">
        <v>1484</v>
      </c>
      <c r="N829" s="4">
        <f t="shared" si="39"/>
        <v>1102612</v>
      </c>
      <c r="O829" s="4">
        <v>1777</v>
      </c>
      <c r="P829" s="4">
        <f t="shared" si="41"/>
        <v>1407384</v>
      </c>
      <c r="Q829" s="17"/>
      <c r="R829" s="17"/>
    </row>
    <row r="830" spans="1:18" ht="12.75">
      <c r="A830" s="4">
        <v>804</v>
      </c>
      <c r="B830" s="4">
        <v>785</v>
      </c>
      <c r="C830" s="4">
        <v>507</v>
      </c>
      <c r="D830" s="4">
        <v>9</v>
      </c>
      <c r="F830" s="25">
        <v>27950</v>
      </c>
      <c r="G830" s="6">
        <v>30522</v>
      </c>
      <c r="H830" s="6"/>
      <c r="I830" s="6">
        <v>2240</v>
      </c>
      <c r="J830" s="6"/>
      <c r="K830" s="6">
        <v>999</v>
      </c>
      <c r="M830" s="4">
        <v>1484</v>
      </c>
      <c r="N830" s="4">
        <f t="shared" si="39"/>
        <v>41477800</v>
      </c>
      <c r="O830" s="4">
        <v>1777</v>
      </c>
      <c r="P830" s="4">
        <f t="shared" si="41"/>
        <v>54237594</v>
      </c>
      <c r="Q830" s="17"/>
      <c r="R830" s="17"/>
    </row>
    <row r="831" spans="1:18" ht="12.75">
      <c r="A831" s="4">
        <v>805</v>
      </c>
      <c r="B831" s="4">
        <v>785</v>
      </c>
      <c r="C831" s="4">
        <v>607</v>
      </c>
      <c r="D831" s="4">
        <v>9</v>
      </c>
      <c r="F831" s="25">
        <v>35749</v>
      </c>
      <c r="G831" s="6">
        <v>39736</v>
      </c>
      <c r="H831" s="6"/>
      <c r="I831" s="6">
        <v>3307</v>
      </c>
      <c r="J831" s="6"/>
      <c r="K831" s="6">
        <v>649</v>
      </c>
      <c r="M831" s="4">
        <v>1484</v>
      </c>
      <c r="N831" s="4">
        <f t="shared" si="39"/>
        <v>53051516</v>
      </c>
      <c r="O831" s="4">
        <v>1777</v>
      </c>
      <c r="P831" s="4">
        <f t="shared" si="41"/>
        <v>70610872</v>
      </c>
      <c r="Q831" s="17"/>
      <c r="R831" s="17"/>
    </row>
    <row r="832" spans="1:18" ht="12.75">
      <c r="A832" s="4">
        <v>806</v>
      </c>
      <c r="B832" s="4">
        <v>785</v>
      </c>
      <c r="C832" s="4">
        <v>727</v>
      </c>
      <c r="D832" s="4">
        <v>9</v>
      </c>
      <c r="F832" s="25">
        <v>12696</v>
      </c>
      <c r="G832" s="6">
        <v>14646</v>
      </c>
      <c r="H832" s="6"/>
      <c r="I832" s="6">
        <v>1371</v>
      </c>
      <c r="J832" s="6"/>
      <c r="K832" s="6">
        <v>342</v>
      </c>
      <c r="M832" s="4">
        <v>1484</v>
      </c>
      <c r="N832" s="4">
        <f t="shared" si="39"/>
        <v>18840864</v>
      </c>
      <c r="O832" s="4">
        <v>1777</v>
      </c>
      <c r="P832" s="4">
        <f t="shared" si="41"/>
        <v>26025942</v>
      </c>
      <c r="Q832" s="17"/>
      <c r="R832" s="17"/>
    </row>
    <row r="833" spans="1:18" ht="12.75">
      <c r="A833" s="19">
        <v>807</v>
      </c>
      <c r="B833" s="19">
        <v>785</v>
      </c>
      <c r="C833" s="19">
        <v>769</v>
      </c>
      <c r="D833" s="19">
        <v>9</v>
      </c>
      <c r="F833" s="25">
        <v>15017</v>
      </c>
      <c r="G833" s="6">
        <v>16460</v>
      </c>
      <c r="H833" s="6"/>
      <c r="I833" s="6">
        <v>1432</v>
      </c>
      <c r="J833" s="6"/>
      <c r="K833" s="6">
        <v>259</v>
      </c>
      <c r="M833" s="4">
        <v>1484</v>
      </c>
      <c r="N833" s="4">
        <f t="shared" si="39"/>
        <v>22285228</v>
      </c>
      <c r="O833" s="4">
        <v>1777</v>
      </c>
      <c r="P833" s="4">
        <f t="shared" si="41"/>
        <v>29249420</v>
      </c>
      <c r="Q833" s="17"/>
      <c r="R833" s="17"/>
    </row>
    <row r="834" spans="1:18" ht="12.75">
      <c r="A834" s="19">
        <v>808</v>
      </c>
      <c r="B834" s="19">
        <v>785</v>
      </c>
      <c r="C834" s="19">
        <v>777</v>
      </c>
      <c r="D834" s="19">
        <v>9</v>
      </c>
      <c r="F834" s="25">
        <v>4842</v>
      </c>
      <c r="G834" s="6">
        <v>6472</v>
      </c>
      <c r="H834" s="6"/>
      <c r="I834" s="6">
        <v>728</v>
      </c>
      <c r="J834" s="6"/>
      <c r="K834" s="6">
        <v>246</v>
      </c>
      <c r="M834" s="4">
        <v>1484</v>
      </c>
      <c r="N834" s="4">
        <f t="shared" si="39"/>
        <v>7185528</v>
      </c>
      <c r="O834" s="4">
        <v>1777</v>
      </c>
      <c r="P834" s="4">
        <f t="shared" si="41"/>
        <v>11500744</v>
      </c>
      <c r="Q834" s="17"/>
      <c r="R834" s="17"/>
    </row>
    <row r="835" spans="1:18" ht="12.75">
      <c r="A835" s="4">
        <v>809</v>
      </c>
      <c r="B835" s="4">
        <v>785</v>
      </c>
      <c r="C835" s="4">
        <v>907</v>
      </c>
      <c r="D835" s="4">
        <v>9</v>
      </c>
      <c r="F835" s="25">
        <v>14297</v>
      </c>
      <c r="G835" s="6">
        <v>15447</v>
      </c>
      <c r="H835" s="6"/>
      <c r="I835" s="6">
        <v>694</v>
      </c>
      <c r="J835" s="6"/>
      <c r="K835" s="6">
        <v>464</v>
      </c>
      <c r="M835" s="4">
        <v>1484</v>
      </c>
      <c r="N835" s="4">
        <f t="shared" si="39"/>
        <v>21216748</v>
      </c>
      <c r="O835" s="4">
        <v>1777</v>
      </c>
      <c r="P835" s="4">
        <f t="shared" si="41"/>
        <v>27449319</v>
      </c>
      <c r="Q835" s="17"/>
      <c r="R835" s="17"/>
    </row>
    <row r="836" spans="1:18" ht="12.75">
      <c r="A836" s="4">
        <v>810</v>
      </c>
      <c r="B836" s="4">
        <v>785</v>
      </c>
      <c r="C836" s="4">
        <v>999</v>
      </c>
      <c r="D836" s="4">
        <v>9</v>
      </c>
      <c r="F836" s="25">
        <v>31774</v>
      </c>
      <c r="G836" s="6">
        <v>37999</v>
      </c>
      <c r="H836" s="6"/>
      <c r="I836" s="6">
        <v>4820</v>
      </c>
      <c r="J836" s="6"/>
      <c r="K836" s="6">
        <v>919</v>
      </c>
      <c r="M836" s="4">
        <v>1484</v>
      </c>
      <c r="N836" s="4">
        <f t="shared" si="39"/>
        <v>47152616</v>
      </c>
      <c r="O836" s="4">
        <v>1777</v>
      </c>
      <c r="P836" s="4">
        <f t="shared" si="41"/>
        <v>67524223</v>
      </c>
      <c r="Q836" s="17"/>
      <c r="R836" s="17"/>
    </row>
    <row r="837" spans="1:18" ht="12.75">
      <c r="A837" s="4"/>
      <c r="B837" s="4"/>
      <c r="C837" s="4"/>
      <c r="D837" s="4"/>
      <c r="F837" s="6"/>
      <c r="G837" s="6"/>
      <c r="H837" s="6"/>
      <c r="I837" s="6"/>
      <c r="J837" s="6"/>
      <c r="K837" s="6"/>
      <c r="O837" s="4"/>
      <c r="Q837" s="17"/>
      <c r="R837" s="17"/>
    </row>
    <row r="838" spans="1:41" ht="12.75">
      <c r="A838" s="19">
        <v>810.95</v>
      </c>
      <c r="B838" s="19">
        <v>796</v>
      </c>
      <c r="C838" s="19">
        <v>999</v>
      </c>
      <c r="D838" s="19">
        <v>9</v>
      </c>
      <c r="E838" s="9"/>
      <c r="F838" s="21">
        <v>3142121</v>
      </c>
      <c r="G838" s="21">
        <v>3427535</v>
      </c>
      <c r="H838" s="21"/>
      <c r="I838" s="21">
        <v>274513</v>
      </c>
      <c r="J838" s="21"/>
      <c r="K838" s="21">
        <v>222324</v>
      </c>
      <c r="L838" s="9"/>
      <c r="M838" s="4">
        <v>1637</v>
      </c>
      <c r="N838" s="22">
        <f>SUM(N726:N836)/$F838</f>
        <v>1624.7381498039063</v>
      </c>
      <c r="O838" s="4">
        <v>1906</v>
      </c>
      <c r="P838" s="22">
        <f>SUM(P726:P836)/$G838</f>
        <v>1901.770001473362</v>
      </c>
      <c r="Q838" s="17">
        <f>I838/G838</f>
        <v>0.08009050235810868</v>
      </c>
      <c r="R838" s="17">
        <f>K838/G838</f>
        <v>0.06486410787927767</v>
      </c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</row>
    <row r="839" spans="1:18" ht="12.75">
      <c r="A839" s="4"/>
      <c r="B839" s="4"/>
      <c r="C839" s="4"/>
      <c r="D839" s="4"/>
      <c r="F839" s="6"/>
      <c r="G839" s="6"/>
      <c r="H839" s="6"/>
      <c r="I839" s="6"/>
      <c r="J839" s="6"/>
      <c r="K839" s="6"/>
      <c r="Q839" s="17"/>
      <c r="R839" s="17"/>
    </row>
    <row r="840" spans="1:18" ht="12.75">
      <c r="A840" s="4">
        <v>812</v>
      </c>
      <c r="B840" s="4">
        <v>801</v>
      </c>
      <c r="C840" s="4">
        <v>999</v>
      </c>
      <c r="D840" s="4">
        <v>9</v>
      </c>
      <c r="F840" s="25">
        <v>1237294</v>
      </c>
      <c r="G840" s="6">
        <v>1299260</v>
      </c>
      <c r="H840" s="6"/>
      <c r="I840" s="6">
        <v>138703</v>
      </c>
      <c r="J840" s="6"/>
      <c r="K840" s="6">
        <v>264511</v>
      </c>
      <c r="M840" s="4">
        <v>2219</v>
      </c>
      <c r="N840" s="4">
        <f>M840*F840</f>
        <v>2745555386</v>
      </c>
      <c r="O840" s="4">
        <v>2381</v>
      </c>
      <c r="P840" s="4">
        <f>O840*G840</f>
        <v>3093538060</v>
      </c>
      <c r="Q840" s="17"/>
      <c r="R840" s="17"/>
    </row>
    <row r="841" spans="1:18" ht="12.75">
      <c r="A841" s="4">
        <v>813</v>
      </c>
      <c r="B841" s="4">
        <v>802</v>
      </c>
      <c r="C841" s="4">
        <v>999</v>
      </c>
      <c r="D841" s="4">
        <v>9</v>
      </c>
      <c r="F841" s="25">
        <v>58272</v>
      </c>
      <c r="G841" s="6">
        <v>60771</v>
      </c>
      <c r="H841" s="6"/>
      <c r="I841" s="6">
        <v>14647</v>
      </c>
      <c r="J841" s="6"/>
      <c r="K841" s="6">
        <v>17402</v>
      </c>
      <c r="M841" s="4">
        <v>3192</v>
      </c>
      <c r="N841" s="4">
        <f>M841*F841</f>
        <v>186004224</v>
      </c>
      <c r="O841" s="4">
        <v>3364</v>
      </c>
      <c r="P841" s="4">
        <f>O841*G841</f>
        <v>204433644</v>
      </c>
      <c r="Q841" s="17"/>
      <c r="R841" s="17"/>
    </row>
    <row r="842" spans="1:18" ht="12.75">
      <c r="A842" s="4"/>
      <c r="B842" s="4"/>
      <c r="C842" s="4"/>
      <c r="D842" s="4"/>
      <c r="F842" s="6"/>
      <c r="G842" s="6"/>
      <c r="H842" s="6"/>
      <c r="I842" s="6"/>
      <c r="J842" s="6"/>
      <c r="K842" s="6"/>
      <c r="Q842" s="17"/>
      <c r="R842" s="17"/>
    </row>
    <row r="843" spans="1:53" ht="12.75">
      <c r="A843" s="19">
        <v>813.95</v>
      </c>
      <c r="B843" s="19">
        <v>806</v>
      </c>
      <c r="C843" s="19">
        <v>999</v>
      </c>
      <c r="D843" s="19">
        <v>9</v>
      </c>
      <c r="E843" s="9"/>
      <c r="F843" s="21">
        <v>1295566</v>
      </c>
      <c r="G843" s="21">
        <v>1360031</v>
      </c>
      <c r="H843" s="21"/>
      <c r="I843" s="21">
        <v>153350</v>
      </c>
      <c r="J843" s="21"/>
      <c r="K843" s="21">
        <v>281913</v>
      </c>
      <c r="L843" s="9"/>
      <c r="M843" s="4">
        <v>2160</v>
      </c>
      <c r="N843" s="22">
        <f>SUM(N840:N841)/$F843</f>
        <v>2262.763618372202</v>
      </c>
      <c r="O843" s="4">
        <v>2352</v>
      </c>
      <c r="P843" s="22">
        <f>SUM(P840:P841)/$G843</f>
        <v>2424.923920116527</v>
      </c>
      <c r="Q843" s="17">
        <f>I843/G843</f>
        <v>0.11275478279539217</v>
      </c>
      <c r="R843" s="17">
        <f>K843/G843</f>
        <v>0.2072842457267518</v>
      </c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</row>
    <row r="844" spans="1:18" ht="12.75">
      <c r="A844" s="4"/>
      <c r="B844" s="4"/>
      <c r="C844" s="4"/>
      <c r="D844" s="4"/>
      <c r="F844" s="6"/>
      <c r="G844" s="6"/>
      <c r="H844" s="6"/>
      <c r="I844" s="6"/>
      <c r="J844" s="6"/>
      <c r="K844" s="6"/>
      <c r="Q844" s="17"/>
      <c r="R844" s="17"/>
    </row>
    <row r="845" spans="1:18" ht="12.75">
      <c r="A845" s="4">
        <v>815</v>
      </c>
      <c r="B845" s="4">
        <v>821</v>
      </c>
      <c r="C845" s="4">
        <v>999</v>
      </c>
      <c r="D845" s="4">
        <v>9</v>
      </c>
      <c r="F845" s="25">
        <v>30942</v>
      </c>
      <c r="G845" s="6">
        <v>33115</v>
      </c>
      <c r="H845" s="6"/>
      <c r="I845" s="6">
        <v>5407</v>
      </c>
      <c r="J845" s="6"/>
      <c r="K845" s="6">
        <v>4386</v>
      </c>
      <c r="M845" s="4">
        <v>2262</v>
      </c>
      <c r="N845" s="4">
        <f>M845*F845</f>
        <v>69990804</v>
      </c>
      <c r="O845" s="4">
        <v>2549</v>
      </c>
      <c r="P845" s="4">
        <f>O845*G845</f>
        <v>84410135</v>
      </c>
      <c r="Q845" s="17"/>
      <c r="R845" s="17"/>
    </row>
    <row r="846" spans="1:18" ht="12.75">
      <c r="A846" s="4">
        <v>816</v>
      </c>
      <c r="B846" s="4">
        <v>822</v>
      </c>
      <c r="C846" s="4">
        <v>999</v>
      </c>
      <c r="D846" s="4">
        <v>9</v>
      </c>
      <c r="F846" s="25">
        <v>696141</v>
      </c>
      <c r="G846" s="6">
        <v>812767</v>
      </c>
      <c r="H846" s="6"/>
      <c r="I846" s="6">
        <v>47134</v>
      </c>
      <c r="J846" s="6"/>
      <c r="K846" s="6">
        <v>19509</v>
      </c>
      <c r="M846" s="4">
        <v>1379</v>
      </c>
      <c r="N846" s="4">
        <f>M846*F846</f>
        <v>959978439</v>
      </c>
      <c r="O846" s="4">
        <v>1677</v>
      </c>
      <c r="P846" s="4">
        <f>O846*G846</f>
        <v>1363010259</v>
      </c>
      <c r="Q846" s="17"/>
      <c r="R846" s="17"/>
    </row>
    <row r="847" spans="1:18" ht="12.75">
      <c r="A847" s="4">
        <v>817</v>
      </c>
      <c r="B847" s="4">
        <v>823</v>
      </c>
      <c r="C847" s="4">
        <v>999</v>
      </c>
      <c r="D847" s="4">
        <v>9</v>
      </c>
      <c r="F847" s="25">
        <v>58881</v>
      </c>
      <c r="G847" s="6">
        <v>100262</v>
      </c>
      <c r="H847" s="6"/>
      <c r="I847" s="6">
        <v>10026</v>
      </c>
      <c r="J847" s="6"/>
      <c r="K847" s="6">
        <v>1420</v>
      </c>
      <c r="M847" s="4">
        <v>1554</v>
      </c>
      <c r="N847" s="4">
        <f>M847*F847</f>
        <v>91501074</v>
      </c>
      <c r="O847" s="4">
        <v>1902</v>
      </c>
      <c r="P847" s="4">
        <f>O847*G847</f>
        <v>190698324</v>
      </c>
      <c r="Q847" s="17"/>
      <c r="R847" s="17"/>
    </row>
    <row r="848" spans="1:18" ht="12.75">
      <c r="A848" s="4">
        <v>818</v>
      </c>
      <c r="B848" s="4">
        <v>824</v>
      </c>
      <c r="C848" s="4">
        <v>999</v>
      </c>
      <c r="D848" s="4">
        <v>9</v>
      </c>
      <c r="F848" s="25">
        <v>3294</v>
      </c>
      <c r="G848" s="6">
        <v>3878</v>
      </c>
      <c r="H848" s="6"/>
      <c r="I848" s="6">
        <v>317</v>
      </c>
      <c r="J848" s="6"/>
      <c r="K848" s="6">
        <v>741</v>
      </c>
      <c r="M848" s="4">
        <v>2046</v>
      </c>
      <c r="N848" s="4">
        <f>M848*F848</f>
        <v>6739524</v>
      </c>
      <c r="O848" s="4">
        <v>2204</v>
      </c>
      <c r="P848" s="4">
        <f>O848*G848</f>
        <v>8547112</v>
      </c>
      <c r="Q848" s="17"/>
      <c r="R848" s="17"/>
    </row>
    <row r="849" spans="1:18" ht="12.75">
      <c r="A849" s="4"/>
      <c r="B849" s="4"/>
      <c r="C849" s="4"/>
      <c r="D849" s="4"/>
      <c r="F849" s="6"/>
      <c r="G849" s="6"/>
      <c r="H849" s="6"/>
      <c r="I849" s="6"/>
      <c r="J849" s="6"/>
      <c r="K849" s="6"/>
      <c r="O849" s="4"/>
      <c r="Q849" s="17"/>
      <c r="R849" s="17"/>
    </row>
    <row r="850" spans="1:29" ht="12.75">
      <c r="A850" s="19">
        <v>818.95</v>
      </c>
      <c r="B850" s="19">
        <v>846</v>
      </c>
      <c r="C850" s="19">
        <v>999</v>
      </c>
      <c r="D850" s="19">
        <v>9</v>
      </c>
      <c r="E850" s="9"/>
      <c r="F850" s="21">
        <v>789258</v>
      </c>
      <c r="G850" s="21">
        <v>950022</v>
      </c>
      <c r="H850" s="21"/>
      <c r="I850" s="21">
        <v>62884</v>
      </c>
      <c r="J850" s="21"/>
      <c r="K850" s="21">
        <v>26056</v>
      </c>
      <c r="L850" s="9"/>
      <c r="M850" s="4">
        <v>1441</v>
      </c>
      <c r="N850" s="22">
        <f>SUM(N845:N848)/$F850</f>
        <v>1429.456326068282</v>
      </c>
      <c r="O850" s="4">
        <v>1741</v>
      </c>
      <c r="P850" s="22">
        <f>SUM(P845:P848)/$G850</f>
        <v>1733.292313230641</v>
      </c>
      <c r="Q850" s="17">
        <f>I850/G850</f>
        <v>0.06619215133965319</v>
      </c>
      <c r="R850" s="17">
        <f>K850/G850</f>
        <v>0.02742673327565046</v>
      </c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:18" ht="12.75">
      <c r="A851" s="4"/>
      <c r="B851" s="4"/>
      <c r="C851" s="4"/>
      <c r="D851" s="4"/>
      <c r="F851" s="6"/>
      <c r="G851" s="6"/>
      <c r="H851" s="6"/>
      <c r="I851" s="6"/>
      <c r="J851" s="6"/>
      <c r="K851" s="6"/>
      <c r="Q851" s="17"/>
      <c r="R851" s="17"/>
    </row>
    <row r="852" spans="1:18" ht="12.75">
      <c r="A852" s="4">
        <v>820</v>
      </c>
      <c r="B852" s="4">
        <v>901</v>
      </c>
      <c r="C852" s="4">
        <v>999</v>
      </c>
      <c r="D852" s="4">
        <v>9</v>
      </c>
      <c r="F852" s="25">
        <v>10515</v>
      </c>
      <c r="G852" s="6">
        <v>217743</v>
      </c>
      <c r="H852" s="6"/>
      <c r="I852" s="6">
        <v>8502</v>
      </c>
      <c r="J852" s="6"/>
      <c r="K852" s="6">
        <v>1346</v>
      </c>
      <c r="M852" s="4">
        <v>1574</v>
      </c>
      <c r="N852" s="4">
        <f aca="true" t="shared" si="42" ref="N852:N889">M852*F852</f>
        <v>16550610</v>
      </c>
      <c r="O852" s="4">
        <v>1524</v>
      </c>
      <c r="P852" s="4">
        <f aca="true" t="shared" si="43" ref="P852:P889">O852*G852</f>
        <v>331840332</v>
      </c>
      <c r="Q852" s="17"/>
      <c r="R852" s="17"/>
    </row>
    <row r="853" spans="1:18" ht="12.75">
      <c r="A853" s="4">
        <v>821</v>
      </c>
      <c r="B853" s="4">
        <v>902</v>
      </c>
      <c r="C853" s="4">
        <v>999</v>
      </c>
      <c r="D853" s="4">
        <v>9</v>
      </c>
      <c r="F853" s="25">
        <v>197447</v>
      </c>
      <c r="G853" s="6">
        <v>458290</v>
      </c>
      <c r="H853" s="6"/>
      <c r="I853" s="6">
        <v>21136</v>
      </c>
      <c r="J853" s="6"/>
      <c r="K853" s="6">
        <v>8996</v>
      </c>
      <c r="M853" s="4">
        <v>1452</v>
      </c>
      <c r="N853" s="4">
        <f t="shared" si="42"/>
        <v>286693044</v>
      </c>
      <c r="O853" s="4">
        <v>1597</v>
      </c>
      <c r="P853" s="4">
        <f t="shared" si="43"/>
        <v>731889130</v>
      </c>
      <c r="Q853" s="17"/>
      <c r="R853" s="17"/>
    </row>
    <row r="854" spans="1:18" ht="12.75">
      <c r="A854" s="4">
        <v>822</v>
      </c>
      <c r="B854" s="4">
        <v>903</v>
      </c>
      <c r="C854" s="4">
        <v>999</v>
      </c>
      <c r="D854" s="4">
        <v>9</v>
      </c>
      <c r="F854" s="25">
        <v>1102922</v>
      </c>
      <c r="G854" s="6">
        <v>1263518</v>
      </c>
      <c r="H854" s="6"/>
      <c r="I854" s="6">
        <v>97088</v>
      </c>
      <c r="J854" s="6"/>
      <c r="K854" s="6">
        <v>64616</v>
      </c>
      <c r="M854" s="4">
        <v>1580</v>
      </c>
      <c r="N854" s="4">
        <f t="shared" si="42"/>
        <v>1742616760</v>
      </c>
      <c r="O854" s="4">
        <v>1851</v>
      </c>
      <c r="P854" s="4">
        <f t="shared" si="43"/>
        <v>2338771818</v>
      </c>
      <c r="Q854" s="17"/>
      <c r="R854" s="17"/>
    </row>
    <row r="855" spans="1:18" ht="12.75">
      <c r="A855" s="4">
        <v>823</v>
      </c>
      <c r="B855" s="4">
        <v>910</v>
      </c>
      <c r="C855" s="4">
        <v>999</v>
      </c>
      <c r="D855" s="4">
        <v>9</v>
      </c>
      <c r="F855" s="25">
        <v>155307</v>
      </c>
      <c r="G855" s="6">
        <v>197676</v>
      </c>
      <c r="H855" s="6"/>
      <c r="I855" s="6">
        <v>29494</v>
      </c>
      <c r="J855" s="6"/>
      <c r="K855" s="6">
        <v>20261</v>
      </c>
      <c r="M855" s="4">
        <v>2271</v>
      </c>
      <c r="N855" s="4">
        <f t="shared" si="42"/>
        <v>352702197</v>
      </c>
      <c r="O855" s="4">
        <v>2396</v>
      </c>
      <c r="P855" s="4">
        <f t="shared" si="43"/>
        <v>473631696</v>
      </c>
      <c r="Q855" s="17"/>
      <c r="R855" s="17"/>
    </row>
    <row r="856" spans="1:18" ht="12.75">
      <c r="A856" s="4">
        <v>824</v>
      </c>
      <c r="B856" s="4">
        <v>911</v>
      </c>
      <c r="C856" s="4">
        <v>999</v>
      </c>
      <c r="D856" s="4">
        <v>9</v>
      </c>
      <c r="F856" s="25">
        <v>92034</v>
      </c>
      <c r="G856" s="6">
        <v>107124</v>
      </c>
      <c r="H856" s="6"/>
      <c r="I856" s="6">
        <v>11197</v>
      </c>
      <c r="J856" s="6"/>
      <c r="K856" s="6">
        <v>420</v>
      </c>
      <c r="M856" s="4">
        <v>1523</v>
      </c>
      <c r="N856" s="4">
        <f t="shared" si="42"/>
        <v>140167782</v>
      </c>
      <c r="O856" s="4">
        <v>1904</v>
      </c>
      <c r="P856" s="4">
        <f t="shared" si="43"/>
        <v>203964096</v>
      </c>
      <c r="Q856" s="17"/>
      <c r="R856" s="17"/>
    </row>
    <row r="857" spans="1:18" ht="12.75">
      <c r="A857" s="4">
        <v>825</v>
      </c>
      <c r="B857" s="4">
        <v>912</v>
      </c>
      <c r="C857" s="4">
        <v>999</v>
      </c>
      <c r="D857" s="4">
        <v>9</v>
      </c>
      <c r="F857" s="25">
        <v>327317</v>
      </c>
      <c r="G857" s="6">
        <v>873062</v>
      </c>
      <c r="H857" s="6"/>
      <c r="I857" s="6">
        <v>58732</v>
      </c>
      <c r="J857" s="6"/>
      <c r="K857" s="6">
        <v>28570</v>
      </c>
      <c r="M857" s="4">
        <v>1806</v>
      </c>
      <c r="N857" s="4">
        <f t="shared" si="42"/>
        <v>591134502</v>
      </c>
      <c r="O857" s="4">
        <v>1752</v>
      </c>
      <c r="P857" s="4">
        <f t="shared" si="43"/>
        <v>1529604624</v>
      </c>
      <c r="Q857" s="17"/>
      <c r="R857" s="17"/>
    </row>
    <row r="858" spans="1:18" ht="12.75">
      <c r="A858" s="4">
        <v>826</v>
      </c>
      <c r="B858" s="4">
        <v>913</v>
      </c>
      <c r="C858" s="4">
        <v>999</v>
      </c>
      <c r="D858" s="4">
        <v>9</v>
      </c>
      <c r="F858" s="25">
        <v>115763</v>
      </c>
      <c r="G858" s="6">
        <v>185973</v>
      </c>
      <c r="H858" s="6"/>
      <c r="I858" s="6">
        <v>19379</v>
      </c>
      <c r="J858" s="6"/>
      <c r="K858" s="6">
        <v>789</v>
      </c>
      <c r="M858" s="4">
        <v>1635</v>
      </c>
      <c r="N858" s="4">
        <f t="shared" si="42"/>
        <v>189272505</v>
      </c>
      <c r="O858" s="4">
        <v>1903</v>
      </c>
      <c r="P858" s="4">
        <f t="shared" si="43"/>
        <v>353906619</v>
      </c>
      <c r="Q858" s="17"/>
      <c r="R858" s="17"/>
    </row>
    <row r="859" spans="1:18" ht="12.75">
      <c r="A859" s="4">
        <v>827</v>
      </c>
      <c r="B859" s="4">
        <v>914</v>
      </c>
      <c r="C859" s="4">
        <v>999</v>
      </c>
      <c r="D859" s="4">
        <v>9</v>
      </c>
      <c r="F859" s="25">
        <v>37547</v>
      </c>
      <c r="G859" s="6">
        <v>156749</v>
      </c>
      <c r="H859" s="6"/>
      <c r="I859" s="6">
        <v>19897</v>
      </c>
      <c r="J859" s="6"/>
      <c r="K859" s="6">
        <v>1059</v>
      </c>
      <c r="M859" s="4">
        <v>1852</v>
      </c>
      <c r="N859" s="4">
        <f t="shared" si="42"/>
        <v>69537044</v>
      </c>
      <c r="O859" s="4">
        <v>2043</v>
      </c>
      <c r="P859" s="4">
        <f t="shared" si="43"/>
        <v>320238207</v>
      </c>
      <c r="Q859" s="17"/>
      <c r="R859" s="17"/>
    </row>
    <row r="860" spans="1:18" ht="12.75">
      <c r="A860" s="4">
        <v>828</v>
      </c>
      <c r="B860" s="4">
        <v>915</v>
      </c>
      <c r="C860" s="4">
        <v>999</v>
      </c>
      <c r="D860" s="4">
        <v>9</v>
      </c>
      <c r="F860" s="25">
        <v>120050</v>
      </c>
      <c r="G860" s="6">
        <v>1110309</v>
      </c>
      <c r="H860" s="6"/>
      <c r="I860" s="6">
        <v>110802</v>
      </c>
      <c r="J860" s="6"/>
      <c r="K860" s="6">
        <v>9770</v>
      </c>
      <c r="M860" s="4">
        <v>2238</v>
      </c>
      <c r="N860" s="4">
        <f t="shared" si="42"/>
        <v>268671900</v>
      </c>
      <c r="O860" s="4">
        <v>1888</v>
      </c>
      <c r="P860" s="4">
        <f t="shared" si="43"/>
        <v>2096263392</v>
      </c>
      <c r="Q860" s="17"/>
      <c r="R860" s="17"/>
    </row>
    <row r="861" spans="1:18" ht="12.75">
      <c r="A861" s="4">
        <v>829</v>
      </c>
      <c r="B861" s="4">
        <v>916</v>
      </c>
      <c r="C861" s="4">
        <v>999</v>
      </c>
      <c r="D861" s="4">
        <v>9</v>
      </c>
      <c r="F861" s="25">
        <v>84021</v>
      </c>
      <c r="G861" s="6">
        <v>343345</v>
      </c>
      <c r="H861" s="6"/>
      <c r="I861" s="6">
        <v>28016</v>
      </c>
      <c r="J861" s="6"/>
      <c r="K861" s="6">
        <v>3003</v>
      </c>
      <c r="M861" s="4">
        <v>1755</v>
      </c>
      <c r="N861" s="4">
        <f t="shared" si="42"/>
        <v>147456855</v>
      </c>
      <c r="O861" s="4">
        <v>1781</v>
      </c>
      <c r="P861" s="4">
        <f t="shared" si="43"/>
        <v>611497445</v>
      </c>
      <c r="Q861" s="17"/>
      <c r="R861" s="17"/>
    </row>
    <row r="862" spans="1:18" ht="12.75">
      <c r="A862" s="4">
        <v>830</v>
      </c>
      <c r="B862" s="4">
        <v>921</v>
      </c>
      <c r="C862" s="4">
        <v>999</v>
      </c>
      <c r="D862" s="4">
        <v>9</v>
      </c>
      <c r="F862" s="25">
        <v>1996</v>
      </c>
      <c r="G862" s="6">
        <v>93324</v>
      </c>
      <c r="H862" s="6"/>
      <c r="I862" s="6">
        <v>22321</v>
      </c>
      <c r="J862" s="6"/>
      <c r="K862" s="6">
        <v>1044</v>
      </c>
      <c r="M862" s="4">
        <v>3422</v>
      </c>
      <c r="N862" s="4">
        <f t="shared" si="42"/>
        <v>6830312</v>
      </c>
      <c r="O862" s="4">
        <v>2715</v>
      </c>
      <c r="P862" s="4">
        <f t="shared" si="43"/>
        <v>253374660</v>
      </c>
      <c r="Q862" s="17"/>
      <c r="R862" s="17"/>
    </row>
    <row r="863" spans="1:18" ht="12.75">
      <c r="A863" s="4">
        <v>831</v>
      </c>
      <c r="B863" s="4">
        <v>922</v>
      </c>
      <c r="C863" s="4">
        <v>999</v>
      </c>
      <c r="D863" s="4">
        <v>9</v>
      </c>
      <c r="F863" s="25">
        <v>19897</v>
      </c>
      <c r="G863" s="6">
        <v>124334</v>
      </c>
      <c r="H863" s="6"/>
      <c r="I863" s="6">
        <v>25979</v>
      </c>
      <c r="J863" s="6"/>
      <c r="K863" s="6">
        <v>2908</v>
      </c>
      <c r="M863" s="4">
        <v>2711</v>
      </c>
      <c r="N863" s="4">
        <f t="shared" si="42"/>
        <v>53940767</v>
      </c>
      <c r="O863" s="4">
        <v>2565</v>
      </c>
      <c r="P863" s="4">
        <f t="shared" si="43"/>
        <v>318916710</v>
      </c>
      <c r="Q863" s="17"/>
      <c r="R863" s="17"/>
    </row>
    <row r="864" spans="1:18" ht="12.75">
      <c r="A864" s="4">
        <v>832</v>
      </c>
      <c r="B864" s="4">
        <v>923</v>
      </c>
      <c r="C864" s="4">
        <v>999</v>
      </c>
      <c r="D864" s="4">
        <v>9</v>
      </c>
      <c r="F864" s="25">
        <v>1172</v>
      </c>
      <c r="G864" s="6">
        <v>19163</v>
      </c>
      <c r="H864" s="6"/>
      <c r="I864" s="6">
        <v>10583</v>
      </c>
      <c r="J864" s="6"/>
      <c r="K864" s="6">
        <v>121</v>
      </c>
      <c r="M864" s="4">
        <v>3395</v>
      </c>
      <c r="N864" s="4">
        <f t="shared" si="42"/>
        <v>3978940</v>
      </c>
      <c r="O864" s="4">
        <v>4549</v>
      </c>
      <c r="P864" s="4">
        <f t="shared" si="43"/>
        <v>87172487</v>
      </c>
      <c r="Q864" s="17"/>
      <c r="R864" s="17"/>
    </row>
    <row r="865" spans="1:18" ht="12.75">
      <c r="A865" s="4">
        <v>833</v>
      </c>
      <c r="B865" s="4">
        <v>924</v>
      </c>
      <c r="C865" s="4">
        <v>999</v>
      </c>
      <c r="D865" s="4">
        <v>9</v>
      </c>
      <c r="F865" s="25">
        <v>226</v>
      </c>
      <c r="G865" s="6">
        <v>963</v>
      </c>
      <c r="H865" s="6"/>
      <c r="I865" s="6">
        <v>170</v>
      </c>
      <c r="J865" s="6"/>
      <c r="K865" s="6">
        <v>16</v>
      </c>
      <c r="M865" s="4">
        <v>2854</v>
      </c>
      <c r="N865" s="4">
        <f t="shared" si="42"/>
        <v>645004</v>
      </c>
      <c r="O865" s="4">
        <v>2358</v>
      </c>
      <c r="P865" s="4">
        <f t="shared" si="43"/>
        <v>2270754</v>
      </c>
      <c r="Q865" s="17"/>
      <c r="R865" s="17"/>
    </row>
    <row r="866" spans="1:18" ht="12.75">
      <c r="A866" s="4">
        <v>834</v>
      </c>
      <c r="B866" s="4">
        <v>925</v>
      </c>
      <c r="C866" s="4">
        <v>999</v>
      </c>
      <c r="D866" s="4">
        <v>9</v>
      </c>
      <c r="F866" s="25">
        <v>115357</v>
      </c>
      <c r="G866" s="6">
        <v>751983</v>
      </c>
      <c r="H866" s="6"/>
      <c r="I866" s="6">
        <v>83410</v>
      </c>
      <c r="J866" s="6"/>
      <c r="K866" s="6">
        <v>6274</v>
      </c>
      <c r="M866" s="4">
        <v>2109</v>
      </c>
      <c r="N866" s="4">
        <f t="shared" si="42"/>
        <v>243287913</v>
      </c>
      <c r="O866" s="4">
        <v>1952</v>
      </c>
      <c r="P866" s="4">
        <f t="shared" si="43"/>
        <v>1467870816</v>
      </c>
      <c r="Q866" s="17"/>
      <c r="R866" s="17"/>
    </row>
    <row r="867" spans="1:18" ht="12.75">
      <c r="A867" s="4">
        <v>835</v>
      </c>
      <c r="B867" s="4">
        <v>926</v>
      </c>
      <c r="C867" s="4">
        <v>999</v>
      </c>
      <c r="D867" s="4">
        <v>9</v>
      </c>
      <c r="F867" s="25">
        <v>8969</v>
      </c>
      <c r="G867" s="6">
        <v>240687</v>
      </c>
      <c r="H867" s="6"/>
      <c r="I867" s="6">
        <v>48394</v>
      </c>
      <c r="J867" s="6"/>
      <c r="K867" s="6">
        <v>3053</v>
      </c>
      <c r="M867" s="4">
        <v>2420</v>
      </c>
      <c r="N867" s="4">
        <f t="shared" si="42"/>
        <v>21704980</v>
      </c>
      <c r="O867" s="4">
        <v>2494</v>
      </c>
      <c r="P867" s="4">
        <f t="shared" si="43"/>
        <v>600273378</v>
      </c>
      <c r="Q867" s="17"/>
      <c r="R867" s="17"/>
    </row>
    <row r="868" spans="1:18" ht="12.75">
      <c r="A868" s="4">
        <v>836</v>
      </c>
      <c r="B868" s="4">
        <v>931</v>
      </c>
      <c r="C868" s="4">
        <v>999</v>
      </c>
      <c r="D868" s="4">
        <v>9</v>
      </c>
      <c r="F868" s="25">
        <v>1322</v>
      </c>
      <c r="G868" s="6">
        <v>34794</v>
      </c>
      <c r="H868" s="6"/>
      <c r="I868" s="6">
        <v>22206</v>
      </c>
      <c r="J868" s="6"/>
      <c r="K868" s="6">
        <v>1660</v>
      </c>
      <c r="M868" s="4">
        <v>3517</v>
      </c>
      <c r="N868" s="4">
        <f t="shared" si="42"/>
        <v>4649474</v>
      </c>
      <c r="O868" s="4">
        <v>5151</v>
      </c>
      <c r="P868" s="4">
        <f t="shared" si="43"/>
        <v>179223894</v>
      </c>
      <c r="Q868" s="17"/>
      <c r="R868" s="17"/>
    </row>
    <row r="869" spans="1:18" ht="12.75">
      <c r="A869" s="4">
        <v>837</v>
      </c>
      <c r="B869" s="4">
        <v>932</v>
      </c>
      <c r="C869" s="4">
        <v>999</v>
      </c>
      <c r="D869" s="4">
        <v>9</v>
      </c>
      <c r="F869" s="25">
        <v>60863</v>
      </c>
      <c r="G869" s="6">
        <v>80564</v>
      </c>
      <c r="H869" s="6"/>
      <c r="I869" s="6">
        <v>19850</v>
      </c>
      <c r="J869" s="6"/>
      <c r="K869" s="6">
        <v>5303</v>
      </c>
      <c r="M869" s="4">
        <v>2489</v>
      </c>
      <c r="N869" s="4">
        <f t="shared" si="42"/>
        <v>151488007</v>
      </c>
      <c r="O869" s="4">
        <v>2884</v>
      </c>
      <c r="P869" s="4">
        <f t="shared" si="43"/>
        <v>232346576</v>
      </c>
      <c r="Q869" s="17"/>
      <c r="R869" s="17"/>
    </row>
    <row r="870" spans="1:18" ht="12.75">
      <c r="A870" s="4">
        <v>838</v>
      </c>
      <c r="B870" s="4">
        <v>933</v>
      </c>
      <c r="C870" s="4">
        <v>999</v>
      </c>
      <c r="D870" s="4">
        <v>9</v>
      </c>
      <c r="F870" s="25">
        <v>24184</v>
      </c>
      <c r="G870" s="6">
        <v>64527</v>
      </c>
      <c r="H870" s="6"/>
      <c r="I870" s="6">
        <v>14670</v>
      </c>
      <c r="J870" s="6"/>
      <c r="K870" s="6">
        <v>2504</v>
      </c>
      <c r="M870" s="4">
        <v>2337</v>
      </c>
      <c r="N870" s="4">
        <f t="shared" si="42"/>
        <v>56518008</v>
      </c>
      <c r="O870" s="4">
        <v>2709</v>
      </c>
      <c r="P870" s="4">
        <f t="shared" si="43"/>
        <v>174803643</v>
      </c>
      <c r="Q870" s="17"/>
      <c r="R870" s="17"/>
    </row>
    <row r="871" spans="1:18" ht="12.75">
      <c r="A871" s="4">
        <v>839</v>
      </c>
      <c r="B871" s="4">
        <v>934</v>
      </c>
      <c r="C871" s="4">
        <v>999</v>
      </c>
      <c r="D871" s="4">
        <v>9</v>
      </c>
      <c r="F871" s="25">
        <v>19836</v>
      </c>
      <c r="G871" s="6">
        <v>20277</v>
      </c>
      <c r="H871" s="6"/>
      <c r="I871" s="6">
        <v>3344</v>
      </c>
      <c r="J871" s="6"/>
      <c r="K871" s="6">
        <v>618</v>
      </c>
      <c r="M871" s="4">
        <v>1925</v>
      </c>
      <c r="N871" s="4">
        <f t="shared" si="42"/>
        <v>38184300</v>
      </c>
      <c r="O871" s="4">
        <v>2322</v>
      </c>
      <c r="P871" s="4">
        <f t="shared" si="43"/>
        <v>47083194</v>
      </c>
      <c r="Q871" s="17"/>
      <c r="R871" s="17"/>
    </row>
    <row r="872" spans="1:18" ht="12.75">
      <c r="A872" s="4">
        <v>840</v>
      </c>
      <c r="B872" s="4">
        <v>935</v>
      </c>
      <c r="C872" s="4">
        <v>999</v>
      </c>
      <c r="D872" s="4">
        <v>9</v>
      </c>
      <c r="F872" s="25">
        <v>163081</v>
      </c>
      <c r="G872" s="6">
        <v>171004</v>
      </c>
      <c r="H872" s="6"/>
      <c r="I872" s="6">
        <v>13804</v>
      </c>
      <c r="J872" s="6"/>
      <c r="K872" s="6">
        <v>21396</v>
      </c>
      <c r="M872" s="4">
        <v>1819</v>
      </c>
      <c r="N872" s="4">
        <f t="shared" si="42"/>
        <v>296644339</v>
      </c>
      <c r="O872" s="4">
        <v>2045</v>
      </c>
      <c r="P872" s="4">
        <f t="shared" si="43"/>
        <v>349703180</v>
      </c>
      <c r="Q872" s="17"/>
      <c r="R872" s="17"/>
    </row>
    <row r="873" spans="1:18" ht="12.75">
      <c r="A873" s="4">
        <v>841</v>
      </c>
      <c r="B873" s="4">
        <v>940</v>
      </c>
      <c r="C873" s="4">
        <v>999</v>
      </c>
      <c r="D873" s="4">
        <v>9</v>
      </c>
      <c r="F873" s="25">
        <v>1972</v>
      </c>
      <c r="G873" s="6">
        <v>7549</v>
      </c>
      <c r="H873" s="6"/>
      <c r="I873" s="6">
        <v>1404</v>
      </c>
      <c r="J873" s="6"/>
      <c r="K873" s="6">
        <v>956</v>
      </c>
      <c r="M873" s="4">
        <v>3116</v>
      </c>
      <c r="N873" s="4">
        <f t="shared" si="42"/>
        <v>6144752</v>
      </c>
      <c r="O873" s="4">
        <v>2669</v>
      </c>
      <c r="P873" s="4">
        <f t="shared" si="43"/>
        <v>20148281</v>
      </c>
      <c r="Q873" s="17"/>
      <c r="R873" s="17"/>
    </row>
    <row r="874" spans="1:18" ht="12.75">
      <c r="A874" s="4">
        <v>842</v>
      </c>
      <c r="B874" s="4">
        <v>941</v>
      </c>
      <c r="C874" s="4">
        <v>999</v>
      </c>
      <c r="D874" s="4">
        <v>9</v>
      </c>
      <c r="F874" s="25">
        <v>3728</v>
      </c>
      <c r="G874" s="6">
        <v>4064</v>
      </c>
      <c r="H874" s="6"/>
      <c r="I874" s="6">
        <v>132</v>
      </c>
      <c r="J874" s="6"/>
      <c r="K874" s="6">
        <v>34</v>
      </c>
      <c r="M874" s="4">
        <v>1156</v>
      </c>
      <c r="N874" s="4">
        <f t="shared" si="42"/>
        <v>4309568</v>
      </c>
      <c r="O874" s="4">
        <v>1491</v>
      </c>
      <c r="P874" s="4">
        <f t="shared" si="43"/>
        <v>6059424</v>
      </c>
      <c r="Q874" s="17"/>
      <c r="R874" s="17"/>
    </row>
    <row r="875" spans="1:18" ht="12.75">
      <c r="A875" s="4">
        <v>843</v>
      </c>
      <c r="B875" s="4">
        <v>942</v>
      </c>
      <c r="C875" s="4">
        <v>999</v>
      </c>
      <c r="D875" s="4">
        <v>9</v>
      </c>
      <c r="F875" s="25">
        <v>9101</v>
      </c>
      <c r="G875" s="6">
        <v>132723</v>
      </c>
      <c r="H875" s="6"/>
      <c r="I875" s="6">
        <v>22633</v>
      </c>
      <c r="J875" s="6"/>
      <c r="K875" s="6">
        <v>1250</v>
      </c>
      <c r="M875" s="4">
        <v>2440</v>
      </c>
      <c r="N875" s="4">
        <f t="shared" si="42"/>
        <v>22206440</v>
      </c>
      <c r="O875" s="4">
        <v>2306</v>
      </c>
      <c r="P875" s="4">
        <f t="shared" si="43"/>
        <v>306059238</v>
      </c>
      <c r="Q875" s="17"/>
      <c r="R875" s="17"/>
    </row>
    <row r="876" spans="1:18" ht="12.75">
      <c r="A876" s="4">
        <v>844</v>
      </c>
      <c r="B876" s="4">
        <v>943</v>
      </c>
      <c r="C876" s="4">
        <v>999</v>
      </c>
      <c r="D876" s="4">
        <v>9</v>
      </c>
      <c r="F876" s="25">
        <v>28191</v>
      </c>
      <c r="G876" s="6">
        <v>38653</v>
      </c>
      <c r="H876" s="6"/>
      <c r="I876" s="6">
        <v>1999</v>
      </c>
      <c r="J876" s="6"/>
      <c r="K876" s="6">
        <v>1571</v>
      </c>
      <c r="M876" s="4">
        <v>1423</v>
      </c>
      <c r="N876" s="4">
        <f t="shared" si="42"/>
        <v>40115793</v>
      </c>
      <c r="O876" s="4">
        <v>1678</v>
      </c>
      <c r="P876" s="4">
        <f t="shared" si="43"/>
        <v>64859734</v>
      </c>
      <c r="Q876" s="17"/>
      <c r="R876" s="17"/>
    </row>
    <row r="877" spans="1:18" ht="12.75">
      <c r="A877" s="4">
        <v>845</v>
      </c>
      <c r="B877" s="4">
        <v>944</v>
      </c>
      <c r="C877" s="4">
        <v>999</v>
      </c>
      <c r="D877" s="4">
        <v>9</v>
      </c>
      <c r="F877" s="25">
        <v>48303</v>
      </c>
      <c r="G877" s="6">
        <v>491301</v>
      </c>
      <c r="H877" s="6"/>
      <c r="I877" s="6">
        <v>43325</v>
      </c>
      <c r="J877" s="6"/>
      <c r="K877" s="6">
        <v>23529</v>
      </c>
      <c r="M877" s="4">
        <v>2691</v>
      </c>
      <c r="N877" s="4">
        <f t="shared" si="42"/>
        <v>129983373</v>
      </c>
      <c r="O877" s="4">
        <v>1910</v>
      </c>
      <c r="P877" s="4">
        <f t="shared" si="43"/>
        <v>938384910</v>
      </c>
      <c r="Q877" s="17"/>
      <c r="R877" s="17"/>
    </row>
    <row r="878" spans="1:18" ht="12.75">
      <c r="A878" s="4">
        <v>846</v>
      </c>
      <c r="B878" s="4">
        <v>945</v>
      </c>
      <c r="C878" s="4">
        <v>999</v>
      </c>
      <c r="D878" s="4">
        <v>9</v>
      </c>
      <c r="F878" s="25">
        <v>604</v>
      </c>
      <c r="G878" s="6">
        <v>1457</v>
      </c>
      <c r="H878" s="6"/>
      <c r="I878" s="6">
        <v>79</v>
      </c>
      <c r="J878" s="6"/>
      <c r="K878" s="6">
        <v>0</v>
      </c>
      <c r="M878" s="4">
        <v>1318</v>
      </c>
      <c r="N878" s="4">
        <f t="shared" si="42"/>
        <v>796072</v>
      </c>
      <c r="O878" s="4">
        <v>1599</v>
      </c>
      <c r="P878" s="4">
        <f t="shared" si="43"/>
        <v>2329743</v>
      </c>
      <c r="Q878" s="17"/>
      <c r="R878" s="17"/>
    </row>
    <row r="879" spans="1:18" ht="12.75">
      <c r="A879" s="4">
        <v>847</v>
      </c>
      <c r="B879" s="4">
        <v>950</v>
      </c>
      <c r="C879" s="4">
        <v>999</v>
      </c>
      <c r="D879" s="4">
        <v>9</v>
      </c>
      <c r="F879" s="25">
        <v>28955</v>
      </c>
      <c r="G879" s="6">
        <v>105834</v>
      </c>
      <c r="H879" s="6"/>
      <c r="I879" s="6">
        <v>26606</v>
      </c>
      <c r="J879" s="6"/>
      <c r="K879" s="6">
        <v>7203</v>
      </c>
      <c r="M879" s="4">
        <v>3554</v>
      </c>
      <c r="N879" s="4">
        <f t="shared" si="42"/>
        <v>102906070</v>
      </c>
      <c r="O879" s="4">
        <v>2919</v>
      </c>
      <c r="P879" s="4">
        <f t="shared" si="43"/>
        <v>308929446</v>
      </c>
      <c r="Q879" s="17"/>
      <c r="R879" s="17"/>
    </row>
    <row r="880" spans="1:18" ht="12.75">
      <c r="A880" s="4">
        <v>848</v>
      </c>
      <c r="B880" s="4">
        <v>952</v>
      </c>
      <c r="C880" s="4">
        <v>999</v>
      </c>
      <c r="D880" s="4">
        <v>9</v>
      </c>
      <c r="F880" s="25">
        <v>2423</v>
      </c>
      <c r="G880" s="6">
        <v>27045</v>
      </c>
      <c r="H880" s="6"/>
      <c r="I880" s="6">
        <v>6024</v>
      </c>
      <c r="J880" s="6"/>
      <c r="K880" s="6">
        <v>187</v>
      </c>
      <c r="M880" s="4">
        <v>3567</v>
      </c>
      <c r="N880" s="4">
        <f t="shared" si="42"/>
        <v>8642841</v>
      </c>
      <c r="O880" s="4">
        <v>2608</v>
      </c>
      <c r="P880" s="4">
        <f t="shared" si="43"/>
        <v>70533360</v>
      </c>
      <c r="Q880" s="17"/>
      <c r="R880" s="17"/>
    </row>
    <row r="881" spans="1:18" ht="12.75">
      <c r="A881" s="4">
        <v>849</v>
      </c>
      <c r="B881" s="4">
        <v>953</v>
      </c>
      <c r="C881" s="4">
        <v>999</v>
      </c>
      <c r="D881" s="4">
        <v>9</v>
      </c>
      <c r="F881" s="25">
        <v>10053</v>
      </c>
      <c r="G881" s="6">
        <v>14615</v>
      </c>
      <c r="H881" s="6"/>
      <c r="I881" s="6">
        <v>2452</v>
      </c>
      <c r="J881" s="6"/>
      <c r="K881" s="6">
        <v>208</v>
      </c>
      <c r="M881" s="4">
        <v>1697</v>
      </c>
      <c r="N881" s="4">
        <f t="shared" si="42"/>
        <v>17059941</v>
      </c>
      <c r="O881" s="4">
        <v>2301</v>
      </c>
      <c r="P881" s="4">
        <f t="shared" si="43"/>
        <v>33629115</v>
      </c>
      <c r="Q881" s="17"/>
      <c r="R881" s="17"/>
    </row>
    <row r="882" spans="1:18" ht="12.75">
      <c r="A882" s="4">
        <v>850</v>
      </c>
      <c r="B882" s="4">
        <v>954</v>
      </c>
      <c r="C882" s="4">
        <v>999</v>
      </c>
      <c r="D882" s="4">
        <v>9</v>
      </c>
      <c r="F882" s="25">
        <v>3604</v>
      </c>
      <c r="G882" s="6">
        <v>15014</v>
      </c>
      <c r="H882" s="6"/>
      <c r="I882" s="6">
        <v>3676</v>
      </c>
      <c r="J882" s="6"/>
      <c r="K882" s="6">
        <v>816</v>
      </c>
      <c r="M882" s="4">
        <v>3660</v>
      </c>
      <c r="N882" s="4">
        <f t="shared" si="42"/>
        <v>13190640</v>
      </c>
      <c r="O882" s="4">
        <v>2848</v>
      </c>
      <c r="P882" s="4">
        <f t="shared" si="43"/>
        <v>42759872</v>
      </c>
      <c r="Q882" s="17"/>
      <c r="R882" s="17"/>
    </row>
    <row r="883" spans="1:18" ht="12.75">
      <c r="A883" s="4">
        <v>851</v>
      </c>
      <c r="B883" s="4">
        <v>960</v>
      </c>
      <c r="C883" s="4">
        <v>999</v>
      </c>
      <c r="D883" s="4">
        <v>9</v>
      </c>
      <c r="F883" s="25">
        <v>17626</v>
      </c>
      <c r="G883" s="6">
        <v>43296</v>
      </c>
      <c r="H883" s="6"/>
      <c r="I883" s="6">
        <v>2354</v>
      </c>
      <c r="J883" s="6"/>
      <c r="K883" s="6">
        <v>1344</v>
      </c>
      <c r="M883" s="4">
        <v>1472</v>
      </c>
      <c r="N883" s="4">
        <f t="shared" si="42"/>
        <v>25945472</v>
      </c>
      <c r="O883" s="4">
        <v>1672</v>
      </c>
      <c r="P883" s="4">
        <f t="shared" si="43"/>
        <v>72390912</v>
      </c>
      <c r="Q883" s="17"/>
      <c r="R883" s="17"/>
    </row>
    <row r="884" spans="1:18" ht="12.75">
      <c r="A884" s="4">
        <v>852</v>
      </c>
      <c r="B884" s="4">
        <v>961</v>
      </c>
      <c r="C884" s="4">
        <v>999</v>
      </c>
      <c r="D884" s="4">
        <v>9</v>
      </c>
      <c r="F884" s="25">
        <v>178115</v>
      </c>
      <c r="G884" s="6">
        <v>180386</v>
      </c>
      <c r="H884" s="6"/>
      <c r="I884" s="6">
        <v>28863</v>
      </c>
      <c r="J884" s="6"/>
      <c r="K884" s="6">
        <v>78761</v>
      </c>
      <c r="M884" s="4">
        <v>3273</v>
      </c>
      <c r="N884" s="4">
        <f t="shared" si="42"/>
        <v>582970395</v>
      </c>
      <c r="O884" s="4">
        <v>3235</v>
      </c>
      <c r="P884" s="4">
        <f t="shared" si="43"/>
        <v>583548710</v>
      </c>
      <c r="Q884" s="17"/>
      <c r="R884" s="17"/>
    </row>
    <row r="885" spans="1:18" ht="12.75">
      <c r="A885" s="4">
        <v>853</v>
      </c>
      <c r="B885" s="4">
        <v>962</v>
      </c>
      <c r="C885" s="4">
        <v>999</v>
      </c>
      <c r="D885" s="4">
        <v>9</v>
      </c>
      <c r="F885" s="25">
        <v>315299</v>
      </c>
      <c r="G885" s="6">
        <v>331775</v>
      </c>
      <c r="H885" s="6"/>
      <c r="I885" s="6">
        <v>42863</v>
      </c>
      <c r="J885" s="6"/>
      <c r="K885" s="6">
        <v>45841</v>
      </c>
      <c r="M885" s="4">
        <v>2105</v>
      </c>
      <c r="N885" s="4">
        <f t="shared" si="42"/>
        <v>663704395</v>
      </c>
      <c r="O885" s="4">
        <v>2361</v>
      </c>
      <c r="P885" s="4">
        <f t="shared" si="43"/>
        <v>783320775</v>
      </c>
      <c r="Q885" s="17"/>
      <c r="R885" s="17"/>
    </row>
    <row r="886" spans="1:18" ht="12.75">
      <c r="A886" s="4">
        <v>854</v>
      </c>
      <c r="B886" s="4">
        <v>963</v>
      </c>
      <c r="C886" s="4">
        <v>999</v>
      </c>
      <c r="D886" s="4">
        <v>9</v>
      </c>
      <c r="F886" s="25">
        <v>5363</v>
      </c>
      <c r="G886" s="6">
        <v>5591</v>
      </c>
      <c r="H886" s="6"/>
      <c r="I886" s="6">
        <v>1378</v>
      </c>
      <c r="J886" s="6"/>
      <c r="K886" s="6">
        <v>1398</v>
      </c>
      <c r="M886" s="4">
        <v>3138</v>
      </c>
      <c r="N886" s="4">
        <f t="shared" si="42"/>
        <v>16829094</v>
      </c>
      <c r="O886" s="4">
        <v>3312</v>
      </c>
      <c r="P886" s="4">
        <f t="shared" si="43"/>
        <v>18517392</v>
      </c>
      <c r="Q886" s="17"/>
      <c r="R886" s="17"/>
    </row>
    <row r="887" spans="1:18" ht="12.75">
      <c r="A887" s="4">
        <v>855</v>
      </c>
      <c r="B887" s="4">
        <v>964</v>
      </c>
      <c r="C887" s="4">
        <v>999</v>
      </c>
      <c r="D887" s="4">
        <v>2</v>
      </c>
      <c r="F887" s="25">
        <v>347121</v>
      </c>
      <c r="G887" s="6">
        <v>358150</v>
      </c>
      <c r="H887" s="6"/>
      <c r="I887" s="6">
        <v>100784</v>
      </c>
      <c r="J887" s="6"/>
      <c r="K887" s="6">
        <v>137044</v>
      </c>
      <c r="M887" s="4">
        <v>3707</v>
      </c>
      <c r="N887" s="4">
        <f t="shared" si="42"/>
        <v>1286777547</v>
      </c>
      <c r="O887" s="4">
        <v>3798</v>
      </c>
      <c r="P887" s="4">
        <f t="shared" si="43"/>
        <v>1360253700</v>
      </c>
      <c r="Q887" s="17"/>
      <c r="R887" s="17"/>
    </row>
    <row r="888" spans="1:18" ht="12.75">
      <c r="A888" s="4">
        <v>856</v>
      </c>
      <c r="B888" s="4">
        <v>964</v>
      </c>
      <c r="C888" s="4">
        <v>999</v>
      </c>
      <c r="D888" s="4">
        <v>1</v>
      </c>
      <c r="F888" s="25">
        <v>15319</v>
      </c>
      <c r="G888" s="6">
        <v>18468</v>
      </c>
      <c r="H888" s="6"/>
      <c r="I888" s="6">
        <v>4754</v>
      </c>
      <c r="J888" s="6"/>
      <c r="K888" s="6">
        <v>3900</v>
      </c>
      <c r="M888" s="4">
        <v>3707</v>
      </c>
      <c r="N888" s="4">
        <f t="shared" si="42"/>
        <v>56787533</v>
      </c>
      <c r="O888" s="4">
        <v>3798</v>
      </c>
      <c r="P888" s="4">
        <f t="shared" si="43"/>
        <v>70141464</v>
      </c>
      <c r="Q888" s="17"/>
      <c r="R888" s="17"/>
    </row>
    <row r="889" spans="1:18" ht="12.75">
      <c r="A889" s="4">
        <v>857</v>
      </c>
      <c r="B889" s="4">
        <v>965</v>
      </c>
      <c r="C889" s="4">
        <v>999</v>
      </c>
      <c r="D889" s="4">
        <v>9</v>
      </c>
      <c r="F889" s="25">
        <v>32880</v>
      </c>
      <c r="G889" s="6">
        <v>35005</v>
      </c>
      <c r="H889" s="6"/>
      <c r="I889" s="6">
        <v>8869</v>
      </c>
      <c r="J889" s="6"/>
      <c r="K889" s="6">
        <v>8458</v>
      </c>
      <c r="M889" s="4">
        <v>3102</v>
      </c>
      <c r="N889" s="4">
        <f t="shared" si="42"/>
        <v>101993760</v>
      </c>
      <c r="O889" s="4">
        <v>3333</v>
      </c>
      <c r="P889" s="4">
        <f t="shared" si="43"/>
        <v>116671665</v>
      </c>
      <c r="Q889" s="17"/>
      <c r="R889" s="17"/>
    </row>
    <row r="890" spans="1:18" ht="12.75">
      <c r="A890" s="4"/>
      <c r="B890" s="4"/>
      <c r="C890" s="4"/>
      <c r="D890" s="4"/>
      <c r="F890" s="6"/>
      <c r="G890" s="6"/>
      <c r="H890" s="6"/>
      <c r="I890" s="6"/>
      <c r="J890" s="6"/>
      <c r="K890" s="6"/>
      <c r="Q890" s="17"/>
      <c r="R890" s="17"/>
    </row>
    <row r="891" spans="1:48" ht="12.75">
      <c r="A891" s="19">
        <v>857.95</v>
      </c>
      <c r="B891" s="19">
        <v>976</v>
      </c>
      <c r="C891" s="19">
        <v>999</v>
      </c>
      <c r="D891" s="19">
        <v>9</v>
      </c>
      <c r="E891" s="9"/>
      <c r="F891" s="21">
        <v>3708483</v>
      </c>
      <c r="G891" s="21">
        <v>8326335</v>
      </c>
      <c r="H891" s="21"/>
      <c r="I891" s="21">
        <v>967169</v>
      </c>
      <c r="J891" s="21"/>
      <c r="K891" s="21">
        <v>496227</v>
      </c>
      <c r="L891" s="9"/>
      <c r="M891" s="4">
        <v>1951</v>
      </c>
      <c r="N891" s="22">
        <f>SUM(N852:N889)/$F891</f>
        <v>2093.3192707098833</v>
      </c>
      <c r="O891" s="24">
        <v>1964</v>
      </c>
      <c r="P891" s="22">
        <f>SUM(P852:P889)/$G891</f>
        <v>2102.147510519334</v>
      </c>
      <c r="Q891" s="17">
        <f>I891/G891</f>
        <v>0.11615782934508401</v>
      </c>
      <c r="R891" s="17">
        <f>K891/G891</f>
        <v>0.05959728980397738</v>
      </c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</row>
    <row r="892" spans="1:18" ht="12.75">
      <c r="A892" s="4"/>
      <c r="B892" s="4"/>
      <c r="C892" s="4"/>
      <c r="D892" s="4"/>
      <c r="F892" s="6"/>
      <c r="G892" s="6"/>
      <c r="H892" s="6"/>
      <c r="I892" s="6"/>
      <c r="J892" s="6"/>
      <c r="K892" s="6"/>
      <c r="Q892" s="17"/>
      <c r="R892" s="17"/>
    </row>
    <row r="893" spans="1:18" ht="12.75">
      <c r="A893" s="4">
        <v>859</v>
      </c>
      <c r="B893" s="4">
        <v>980</v>
      </c>
      <c r="C893" s="4">
        <v>999</v>
      </c>
      <c r="D893" s="4">
        <v>9</v>
      </c>
      <c r="F893" s="25">
        <v>219</v>
      </c>
      <c r="G893" s="6">
        <v>6756</v>
      </c>
      <c r="H893" s="6"/>
      <c r="I893" s="6">
        <v>669</v>
      </c>
      <c r="J893" s="6"/>
      <c r="K893" s="6">
        <v>39</v>
      </c>
      <c r="M893" s="4">
        <v>1309</v>
      </c>
      <c r="N893" s="4">
        <f aca="true" t="shared" si="44" ref="N893:N902">M893*F893</f>
        <v>286671</v>
      </c>
      <c r="O893" s="4">
        <v>1798</v>
      </c>
      <c r="P893" s="4">
        <f aca="true" t="shared" si="45" ref="P893:P902">O893*G893</f>
        <v>12147288</v>
      </c>
      <c r="Q893" s="17"/>
      <c r="R893" s="17"/>
    </row>
    <row r="894" spans="1:18" ht="12.75">
      <c r="A894" s="4">
        <v>860</v>
      </c>
      <c r="B894" s="4">
        <v>980</v>
      </c>
      <c r="C894" s="4">
        <v>999</v>
      </c>
      <c r="D894" s="4">
        <v>9</v>
      </c>
      <c r="F894" s="25">
        <v>4677</v>
      </c>
      <c r="G894" s="6">
        <v>236019</v>
      </c>
      <c r="H894" s="6"/>
      <c r="I894" s="6">
        <v>20504</v>
      </c>
      <c r="J894" s="6"/>
      <c r="K894" s="6">
        <v>482</v>
      </c>
      <c r="M894" s="4">
        <v>1309</v>
      </c>
      <c r="N894" s="4">
        <f t="shared" si="44"/>
        <v>6122193</v>
      </c>
      <c r="O894" s="4">
        <v>1798</v>
      </c>
      <c r="P894" s="4">
        <f t="shared" si="45"/>
        <v>424362162</v>
      </c>
      <c r="Q894" s="17"/>
      <c r="R894" s="17"/>
    </row>
    <row r="895" spans="1:18" ht="12.75">
      <c r="A895" s="4">
        <v>861</v>
      </c>
      <c r="B895" s="4">
        <v>981</v>
      </c>
      <c r="C895" s="4">
        <v>999</v>
      </c>
      <c r="D895" s="4">
        <v>9</v>
      </c>
      <c r="F895" s="25">
        <v>282</v>
      </c>
      <c r="G895" s="6">
        <v>4815</v>
      </c>
      <c r="H895" s="6"/>
      <c r="I895" s="6">
        <v>248</v>
      </c>
      <c r="J895" s="6"/>
      <c r="K895" s="6">
        <v>0</v>
      </c>
      <c r="M895" s="4">
        <v>1693</v>
      </c>
      <c r="N895" s="4">
        <f t="shared" si="44"/>
        <v>477426</v>
      </c>
      <c r="O895" s="4">
        <v>1533</v>
      </c>
      <c r="P895" s="4">
        <f t="shared" si="45"/>
        <v>7381395</v>
      </c>
      <c r="Q895" s="17"/>
      <c r="R895" s="17"/>
    </row>
    <row r="896" spans="1:18" ht="12.75">
      <c r="A896" s="4">
        <v>862</v>
      </c>
      <c r="B896" s="4">
        <v>981</v>
      </c>
      <c r="C896" s="4">
        <v>999</v>
      </c>
      <c r="D896" s="4">
        <v>9</v>
      </c>
      <c r="F896" s="25">
        <v>1690</v>
      </c>
      <c r="G896" s="6">
        <v>29400</v>
      </c>
      <c r="H896" s="6"/>
      <c r="I896" s="6">
        <v>1160</v>
      </c>
      <c r="J896" s="6"/>
      <c r="K896" s="6">
        <v>159</v>
      </c>
      <c r="M896" s="4">
        <v>1693</v>
      </c>
      <c r="N896" s="4">
        <f t="shared" si="44"/>
        <v>2861170</v>
      </c>
      <c r="O896" s="4">
        <v>1533</v>
      </c>
      <c r="P896" s="4">
        <f t="shared" si="45"/>
        <v>45070200</v>
      </c>
      <c r="Q896" s="17"/>
      <c r="R896" s="17"/>
    </row>
    <row r="897" spans="1:18" ht="12.75">
      <c r="A897" s="4">
        <v>863</v>
      </c>
      <c r="B897" s="4">
        <v>982</v>
      </c>
      <c r="C897" s="4">
        <v>999</v>
      </c>
      <c r="D897" s="4">
        <v>9</v>
      </c>
      <c r="F897" s="25">
        <v>754</v>
      </c>
      <c r="G897" s="6">
        <v>20742</v>
      </c>
      <c r="H897" s="6"/>
      <c r="I897" s="6">
        <v>1017</v>
      </c>
      <c r="J897" s="6"/>
      <c r="K897" s="6">
        <v>108</v>
      </c>
      <c r="M897" s="4">
        <v>1651</v>
      </c>
      <c r="N897" s="4">
        <f t="shared" si="44"/>
        <v>1244854</v>
      </c>
      <c r="O897" s="4">
        <v>1538</v>
      </c>
      <c r="P897" s="4">
        <f t="shared" si="45"/>
        <v>31901196</v>
      </c>
      <c r="Q897" s="17"/>
      <c r="R897" s="17"/>
    </row>
    <row r="898" spans="1:18" ht="12.75">
      <c r="A898" s="4">
        <v>864</v>
      </c>
      <c r="B898" s="4">
        <v>982</v>
      </c>
      <c r="C898" s="4">
        <v>999</v>
      </c>
      <c r="D898" s="4">
        <v>9</v>
      </c>
      <c r="F898" s="25">
        <v>2717</v>
      </c>
      <c r="G898" s="6">
        <v>84369</v>
      </c>
      <c r="H898" s="6"/>
      <c r="I898" s="6">
        <v>3415</v>
      </c>
      <c r="J898" s="6"/>
      <c r="K898" s="6">
        <v>331</v>
      </c>
      <c r="M898" s="4">
        <v>1651</v>
      </c>
      <c r="N898" s="4">
        <f t="shared" si="44"/>
        <v>4485767</v>
      </c>
      <c r="O898" s="4">
        <v>1538</v>
      </c>
      <c r="P898" s="4">
        <f t="shared" si="45"/>
        <v>129759522</v>
      </c>
      <c r="Q898" s="17"/>
      <c r="R898" s="17"/>
    </row>
    <row r="899" spans="1:18" ht="12.75">
      <c r="A899" s="4">
        <v>865</v>
      </c>
      <c r="B899" s="4">
        <v>983</v>
      </c>
      <c r="C899" s="4">
        <v>999</v>
      </c>
      <c r="D899" s="4">
        <v>9</v>
      </c>
      <c r="F899" s="25">
        <v>41</v>
      </c>
      <c r="G899" s="6">
        <v>73</v>
      </c>
      <c r="H899" s="6"/>
      <c r="I899" s="6">
        <v>0</v>
      </c>
      <c r="J899" s="6"/>
      <c r="K899" s="6">
        <v>0</v>
      </c>
      <c r="M899" s="4">
        <v>1931</v>
      </c>
      <c r="N899" s="4">
        <f t="shared" si="44"/>
        <v>79171</v>
      </c>
      <c r="O899" s="4">
        <v>1562</v>
      </c>
      <c r="P899" s="4">
        <f t="shared" si="45"/>
        <v>114026</v>
      </c>
      <c r="Q899" s="17"/>
      <c r="R899" s="17"/>
    </row>
    <row r="900" spans="1:18" ht="12.75">
      <c r="A900" s="4">
        <v>866</v>
      </c>
      <c r="B900" s="4">
        <v>983</v>
      </c>
      <c r="C900" s="4">
        <v>999</v>
      </c>
      <c r="D900" s="4">
        <v>9</v>
      </c>
      <c r="F900" s="25">
        <v>454</v>
      </c>
      <c r="G900" s="6">
        <v>11656</v>
      </c>
      <c r="H900" s="6"/>
      <c r="I900" s="6">
        <v>533</v>
      </c>
      <c r="J900" s="6"/>
      <c r="K900" s="6">
        <v>74</v>
      </c>
      <c r="M900" s="4">
        <v>1931</v>
      </c>
      <c r="N900" s="4">
        <f t="shared" si="44"/>
        <v>876674</v>
      </c>
      <c r="O900" s="4">
        <v>1562</v>
      </c>
      <c r="P900" s="4">
        <f t="shared" si="45"/>
        <v>18206672</v>
      </c>
      <c r="Q900" s="17"/>
      <c r="R900" s="17"/>
    </row>
    <row r="901" spans="1:18" ht="12.75">
      <c r="A901" s="4">
        <v>867</v>
      </c>
      <c r="B901" s="4">
        <v>984</v>
      </c>
      <c r="C901" s="4">
        <v>999</v>
      </c>
      <c r="D901" s="4">
        <v>9</v>
      </c>
      <c r="F901" s="25">
        <v>1423</v>
      </c>
      <c r="G901" s="6">
        <v>42431</v>
      </c>
      <c r="H901" s="6"/>
      <c r="I901" s="6">
        <v>2377</v>
      </c>
      <c r="J901" s="6"/>
      <c r="K901" s="6">
        <v>199</v>
      </c>
      <c r="M901" s="4">
        <v>1344</v>
      </c>
      <c r="N901" s="4">
        <f t="shared" si="44"/>
        <v>1912512</v>
      </c>
      <c r="O901" s="4">
        <v>1471</v>
      </c>
      <c r="P901" s="4">
        <f t="shared" si="45"/>
        <v>62416001</v>
      </c>
      <c r="Q901" s="17"/>
      <c r="R901" s="17"/>
    </row>
    <row r="902" spans="1:18" ht="12.75">
      <c r="A902" s="4">
        <v>868</v>
      </c>
      <c r="B902" s="4">
        <v>984</v>
      </c>
      <c r="C902" s="4">
        <v>999</v>
      </c>
      <c r="D902" s="4">
        <v>9</v>
      </c>
      <c r="F902" s="25">
        <v>22506</v>
      </c>
      <c r="G902" s="6">
        <v>661918</v>
      </c>
      <c r="H902" s="6"/>
      <c r="I902" s="6">
        <v>19579</v>
      </c>
      <c r="J902" s="6"/>
      <c r="K902" s="6">
        <v>1980</v>
      </c>
      <c r="M902" s="4">
        <v>1344</v>
      </c>
      <c r="N902" s="4">
        <f t="shared" si="44"/>
        <v>30248064</v>
      </c>
      <c r="O902" s="4">
        <v>1471</v>
      </c>
      <c r="P902" s="4">
        <f t="shared" si="45"/>
        <v>973681378</v>
      </c>
      <c r="Q902" s="17"/>
      <c r="R902" s="17"/>
    </row>
    <row r="903" spans="1:18" ht="12.75">
      <c r="A903" s="4"/>
      <c r="B903" s="4"/>
      <c r="C903" s="4"/>
      <c r="D903" s="4"/>
      <c r="F903" s="6"/>
      <c r="G903" s="6"/>
      <c r="H903" s="6"/>
      <c r="I903" s="6"/>
      <c r="J903" s="6"/>
      <c r="K903" s="6"/>
      <c r="Q903" s="17"/>
      <c r="R903" s="17"/>
    </row>
    <row r="904" spans="1:61" ht="12.75">
      <c r="A904" s="19">
        <v>868.95</v>
      </c>
      <c r="B904" s="19">
        <v>986</v>
      </c>
      <c r="C904" s="19">
        <v>999</v>
      </c>
      <c r="D904" s="19">
        <v>9</v>
      </c>
      <c r="E904" s="9"/>
      <c r="F904" s="21">
        <v>34763</v>
      </c>
      <c r="G904" s="21">
        <v>1098179</v>
      </c>
      <c r="H904" s="21"/>
      <c r="I904" s="21">
        <v>49502</v>
      </c>
      <c r="J904" s="21"/>
      <c r="K904" s="21">
        <v>3372</v>
      </c>
      <c r="L904" s="9"/>
      <c r="M904" s="4">
        <v>1335</v>
      </c>
      <c r="N904" s="22">
        <f>SUM(N893:N902)/$F904</f>
        <v>1397.8799873428645</v>
      </c>
      <c r="O904" s="24">
        <v>1381</v>
      </c>
      <c r="P904" s="22">
        <f>SUM(P893:P902)/$G904</f>
        <v>1552.606487649099</v>
      </c>
      <c r="Q904" s="17">
        <f>I904/G904</f>
        <v>0.04507644017960642</v>
      </c>
      <c r="R904" s="17">
        <f>K904/G904</f>
        <v>0.003070537681015572</v>
      </c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</row>
    <row r="905" spans="1:18" ht="12.75">
      <c r="A905" s="4"/>
      <c r="B905" s="4"/>
      <c r="C905" s="4"/>
      <c r="D905" s="4"/>
      <c r="F905" s="6"/>
      <c r="G905" s="6"/>
      <c r="H905" s="6"/>
      <c r="I905" s="6"/>
      <c r="J905" s="6"/>
      <c r="K905" s="6"/>
      <c r="Q905" s="17"/>
      <c r="R905" s="17"/>
    </row>
    <row r="906" spans="1:18" ht="12.75">
      <c r="A906" s="4"/>
      <c r="B906" s="4"/>
      <c r="C906" s="4"/>
      <c r="D906" s="4"/>
      <c r="F906" s="6"/>
      <c r="G906" s="6"/>
      <c r="H906" s="6"/>
      <c r="I906" s="6"/>
      <c r="J906" s="6"/>
      <c r="K906" s="6"/>
      <c r="Q906" s="17"/>
      <c r="R906" s="17"/>
    </row>
    <row r="907" spans="1:18" ht="12.75">
      <c r="A907" s="4"/>
      <c r="B907" s="4"/>
      <c r="C907" s="4"/>
      <c r="D907" s="4"/>
      <c r="F907" s="6"/>
      <c r="G907" s="6"/>
      <c r="H907" s="6"/>
      <c r="I907" s="6"/>
      <c r="J907" s="6"/>
      <c r="K907" s="6"/>
      <c r="Q907" s="17"/>
      <c r="R907" s="17"/>
    </row>
    <row r="908" spans="1:18" ht="12.75">
      <c r="A908" s="4"/>
      <c r="B908" s="4"/>
      <c r="C908" s="4"/>
      <c r="D908" s="4"/>
      <c r="F908" s="6"/>
      <c r="G908" s="6"/>
      <c r="H908" s="6"/>
      <c r="I908" s="6"/>
      <c r="J908" s="6"/>
      <c r="K908" s="6"/>
      <c r="Q908" s="17"/>
      <c r="R908" s="17"/>
    </row>
    <row r="909" spans="1:18" ht="12.75">
      <c r="A909" s="4"/>
      <c r="B909" s="4"/>
      <c r="C909" s="4"/>
      <c r="D909" s="4"/>
      <c r="F909" s="6"/>
      <c r="G909" s="6"/>
      <c r="H909" s="6"/>
      <c r="I909" s="6"/>
      <c r="J909" s="6"/>
      <c r="K909" s="6"/>
      <c r="Q909" s="17"/>
      <c r="R909" s="17"/>
    </row>
    <row r="910" spans="1:18" ht="12.75">
      <c r="A910" s="4"/>
      <c r="B910" s="4"/>
      <c r="C910" s="4"/>
      <c r="D910" s="4"/>
      <c r="F910" s="6"/>
      <c r="G910" s="6"/>
      <c r="H910" s="6"/>
      <c r="I910" s="6"/>
      <c r="J910" s="6"/>
      <c r="K910" s="6"/>
      <c r="Q910" s="17"/>
      <c r="R910" s="17"/>
    </row>
    <row r="911" spans="1:18" ht="12.75">
      <c r="A911" s="4"/>
      <c r="B911" s="4"/>
      <c r="C911" s="4"/>
      <c r="D911" s="4"/>
      <c r="F911" s="6"/>
      <c r="G911" s="6"/>
      <c r="H911" s="6"/>
      <c r="I911" s="6"/>
      <c r="J911" s="6"/>
      <c r="K911" s="6"/>
      <c r="Q911" s="17"/>
      <c r="R911" s="17"/>
    </row>
    <row r="912" spans="1:18" ht="12.75">
      <c r="A912" s="4"/>
      <c r="B912" s="4"/>
      <c r="C912" s="4"/>
      <c r="D912" s="4"/>
      <c r="F912" s="6"/>
      <c r="G912" s="6"/>
      <c r="H912" s="6"/>
      <c r="I912" s="6"/>
      <c r="J912" s="6"/>
      <c r="K912" s="6"/>
      <c r="Q912" s="17"/>
      <c r="R912" s="17"/>
    </row>
    <row r="913" spans="1:18" ht="12.75">
      <c r="A913" s="4"/>
      <c r="B913" s="4"/>
      <c r="C913" s="4"/>
      <c r="D913" s="4"/>
      <c r="F913" s="6"/>
      <c r="G913" s="6"/>
      <c r="H913" s="6"/>
      <c r="I913" s="6"/>
      <c r="J913" s="6"/>
      <c r="K913" s="6"/>
      <c r="Q913" s="17"/>
      <c r="R913" s="17"/>
    </row>
    <row r="914" spans="1:18" ht="12.75">
      <c r="A914" s="4"/>
      <c r="B914" s="4"/>
      <c r="C914" s="4"/>
      <c r="D914" s="4"/>
      <c r="F914" s="6"/>
      <c r="G914" s="6"/>
      <c r="H914" s="6"/>
      <c r="I914" s="6"/>
      <c r="J914" s="6"/>
      <c r="K914" s="6"/>
      <c r="Q914" s="17"/>
      <c r="R914" s="17"/>
    </row>
    <row r="915" spans="1:18" ht="12.75">
      <c r="A915" s="4"/>
      <c r="B915" s="4"/>
      <c r="C915" s="4"/>
      <c r="D915" s="4"/>
      <c r="F915" s="6"/>
      <c r="G915" s="6"/>
      <c r="H915" s="6"/>
      <c r="I915" s="6"/>
      <c r="J915" s="6"/>
      <c r="K915" s="6"/>
      <c r="Q915" s="17"/>
      <c r="R915" s="17"/>
    </row>
    <row r="916" spans="1:18" ht="12.75">
      <c r="A916" s="4"/>
      <c r="B916" s="4"/>
      <c r="C916" s="4"/>
      <c r="D916" s="4"/>
      <c r="F916" s="6"/>
      <c r="G916" s="6"/>
      <c r="H916" s="6"/>
      <c r="I916" s="6"/>
      <c r="J916" s="6"/>
      <c r="K916" s="6"/>
      <c r="Q916" s="17"/>
      <c r="R916" s="17"/>
    </row>
    <row r="917" spans="1:18" ht="12.75">
      <c r="A917" s="4"/>
      <c r="B917" s="4"/>
      <c r="C917" s="4"/>
      <c r="D917" s="4"/>
      <c r="F917" s="6"/>
      <c r="G917" s="6"/>
      <c r="H917" s="6"/>
      <c r="I917" s="6"/>
      <c r="J917" s="6"/>
      <c r="K917" s="6"/>
      <c r="Q917" s="17"/>
      <c r="R917" s="17"/>
    </row>
    <row r="918" spans="1:18" ht="12.75">
      <c r="A918" s="4"/>
      <c r="B918" s="4"/>
      <c r="C918" s="4"/>
      <c r="D918" s="4"/>
      <c r="F918" s="6"/>
      <c r="G918" s="6"/>
      <c r="H918" s="6"/>
      <c r="I918" s="6"/>
      <c r="J918" s="6"/>
      <c r="K918" s="6"/>
      <c r="Q918" s="17"/>
      <c r="R918" s="17"/>
    </row>
    <row r="919" spans="1:18" ht="12.75">
      <c r="A919" s="4"/>
      <c r="B919" s="4"/>
      <c r="C919" s="4"/>
      <c r="D919" s="4"/>
      <c r="F919" s="6"/>
      <c r="G919" s="6"/>
      <c r="H919" s="6"/>
      <c r="I919" s="6"/>
      <c r="J919" s="6"/>
      <c r="K919" s="6"/>
      <c r="Q919" s="17"/>
      <c r="R919" s="17"/>
    </row>
    <row r="920" spans="1:18" ht="12.75">
      <c r="A920" s="4"/>
      <c r="B920" s="4"/>
      <c r="C920" s="4"/>
      <c r="D920" s="4"/>
      <c r="F920" s="6"/>
      <c r="G920" s="6"/>
      <c r="H920" s="6"/>
      <c r="I920" s="6"/>
      <c r="J920" s="6"/>
      <c r="K920" s="6"/>
      <c r="Q920" s="17"/>
      <c r="R920" s="17"/>
    </row>
    <row r="921" spans="1:18" ht="12.75">
      <c r="A921" s="4"/>
      <c r="B921" s="4"/>
      <c r="C921" s="4"/>
      <c r="D921" s="4"/>
      <c r="F921" s="6"/>
      <c r="G921" s="6"/>
      <c r="H921" s="6"/>
      <c r="I921" s="6"/>
      <c r="J921" s="6"/>
      <c r="K921" s="6"/>
      <c r="Q921" s="17"/>
      <c r="R921" s="17"/>
    </row>
    <row r="922" spans="1:18" ht="12.75">
      <c r="A922" s="4"/>
      <c r="B922" s="4"/>
      <c r="C922" s="4"/>
      <c r="D922" s="4"/>
      <c r="F922" s="6"/>
      <c r="G922" s="6"/>
      <c r="H922" s="6"/>
      <c r="I922" s="6"/>
      <c r="J922" s="6"/>
      <c r="K922" s="6"/>
      <c r="Q922" s="17"/>
      <c r="R922" s="17"/>
    </row>
    <row r="923" spans="1:18" ht="12.75">
      <c r="A923" s="4"/>
      <c r="B923" s="4"/>
      <c r="C923" s="4"/>
      <c r="D923" s="4"/>
      <c r="F923" s="6"/>
      <c r="G923" s="6"/>
      <c r="H923" s="6"/>
      <c r="I923" s="6"/>
      <c r="J923" s="6"/>
      <c r="K923" s="6"/>
      <c r="Q923" s="17"/>
      <c r="R923" s="17"/>
    </row>
    <row r="924" spans="1:18" ht="12.75">
      <c r="A924" s="4"/>
      <c r="B924" s="4"/>
      <c r="C924" s="4"/>
      <c r="D924" s="4"/>
      <c r="F924" s="6"/>
      <c r="G924" s="6"/>
      <c r="H924" s="6"/>
      <c r="I924" s="6"/>
      <c r="J924" s="6"/>
      <c r="K924" s="6"/>
      <c r="Q924" s="17"/>
      <c r="R924" s="17"/>
    </row>
    <row r="925" spans="1:18" ht="12.75">
      <c r="A925" s="4"/>
      <c r="B925" s="4"/>
      <c r="C925" s="4"/>
      <c r="D925" s="4"/>
      <c r="F925" s="6"/>
      <c r="G925" s="6"/>
      <c r="H925" s="6"/>
      <c r="I925" s="6"/>
      <c r="J925" s="6"/>
      <c r="K925" s="6"/>
      <c r="Q925" s="17"/>
      <c r="R925" s="17"/>
    </row>
    <row r="926" spans="1:18" ht="12.75">
      <c r="A926" s="4"/>
      <c r="B926" s="4"/>
      <c r="C926" s="4"/>
      <c r="D926" s="4"/>
      <c r="F926" s="6"/>
      <c r="G926" s="6"/>
      <c r="H926" s="6"/>
      <c r="I926" s="6"/>
      <c r="J926" s="6"/>
      <c r="K926" s="6"/>
      <c r="Q926" s="17"/>
      <c r="R926" s="17"/>
    </row>
    <row r="927" spans="1:18" ht="12.75">
      <c r="A927" s="4"/>
      <c r="B927" s="4"/>
      <c r="C927" s="4"/>
      <c r="D927" s="4"/>
      <c r="F927" s="6"/>
      <c r="G927" s="6"/>
      <c r="H927" s="6"/>
      <c r="I927" s="6"/>
      <c r="J927" s="6"/>
      <c r="K927" s="6"/>
      <c r="Q927" s="17"/>
      <c r="R927" s="17"/>
    </row>
    <row r="928" spans="1:18" ht="12.75">
      <c r="A928" s="4"/>
      <c r="B928" s="4"/>
      <c r="C928" s="4"/>
      <c r="D928" s="4"/>
      <c r="F928" s="6"/>
      <c r="G928" s="6"/>
      <c r="H928" s="6"/>
      <c r="I928" s="6"/>
      <c r="J928" s="6"/>
      <c r="K928" s="6"/>
      <c r="Q928" s="17"/>
      <c r="R928" s="17"/>
    </row>
    <row r="929" spans="1:18" ht="12.75">
      <c r="A929" s="4"/>
      <c r="B929" s="4"/>
      <c r="C929" s="4"/>
      <c r="D929" s="4"/>
      <c r="F929" s="6"/>
      <c r="G929" s="6"/>
      <c r="H929" s="6"/>
      <c r="I929" s="6"/>
      <c r="J929" s="6"/>
      <c r="K929" s="6"/>
      <c r="Q929" s="17"/>
      <c r="R929" s="17"/>
    </row>
    <row r="930" spans="1:18" ht="12.75">
      <c r="A930" s="4"/>
      <c r="B930" s="4"/>
      <c r="C930" s="4"/>
      <c r="D930" s="4"/>
      <c r="F930" s="6"/>
      <c r="G930" s="6"/>
      <c r="H930" s="6"/>
      <c r="I930" s="6"/>
      <c r="J930" s="6"/>
      <c r="K930" s="6"/>
      <c r="Q930" s="17"/>
      <c r="R930" s="17"/>
    </row>
    <row r="931" spans="1:18" ht="12.75">
      <c r="A931" s="4"/>
      <c r="B931" s="4"/>
      <c r="C931" s="4"/>
      <c r="D931" s="4"/>
      <c r="F931" s="6"/>
      <c r="G931" s="6"/>
      <c r="H931" s="6"/>
      <c r="I931" s="6"/>
      <c r="J931" s="6"/>
      <c r="K931" s="6"/>
      <c r="Q931" s="17"/>
      <c r="R931" s="17"/>
    </row>
    <row r="932" spans="1:18" ht="12.75">
      <c r="A932" s="4"/>
      <c r="B932" s="4"/>
      <c r="C932" s="4"/>
      <c r="D932" s="4"/>
      <c r="F932" s="6"/>
      <c r="G932" s="6"/>
      <c r="H932" s="6"/>
      <c r="I932" s="6"/>
      <c r="J932" s="6"/>
      <c r="K932" s="6"/>
      <c r="Q932" s="17"/>
      <c r="R932" s="17"/>
    </row>
    <row r="933" spans="1:18" ht="12.75">
      <c r="A933" s="4"/>
      <c r="B933" s="4"/>
      <c r="C933" s="4"/>
      <c r="D933" s="4"/>
      <c r="F933" s="6"/>
      <c r="G933" s="6"/>
      <c r="H933" s="6"/>
      <c r="I933" s="6"/>
      <c r="J933" s="6"/>
      <c r="K933" s="6"/>
      <c r="Q933" s="17"/>
      <c r="R933" s="17"/>
    </row>
    <row r="934" spans="1:18" ht="12.75">
      <c r="A934" s="4"/>
      <c r="B934" s="4"/>
      <c r="C934" s="4"/>
      <c r="D934" s="4"/>
      <c r="F934" s="6"/>
      <c r="G934" s="6"/>
      <c r="H934" s="6"/>
      <c r="I934" s="6"/>
      <c r="J934" s="6"/>
      <c r="K934" s="6"/>
      <c r="Q934" s="17"/>
      <c r="R934" s="17"/>
    </row>
    <row r="935" spans="1:18" ht="12.75">
      <c r="A935" s="4"/>
      <c r="B935" s="4"/>
      <c r="C935" s="4"/>
      <c r="D935" s="4"/>
      <c r="F935" s="6"/>
      <c r="G935" s="6"/>
      <c r="H935" s="6"/>
      <c r="I935" s="6"/>
      <c r="J935" s="6"/>
      <c r="K935" s="6"/>
      <c r="Q935" s="17"/>
      <c r="R935" s="17"/>
    </row>
    <row r="936" spans="1:18" ht="12.75">
      <c r="A936" s="4"/>
      <c r="B936" s="4"/>
      <c r="C936" s="4"/>
      <c r="D936" s="4"/>
      <c r="F936" s="6"/>
      <c r="G936" s="6"/>
      <c r="H936" s="6"/>
      <c r="I936" s="6"/>
      <c r="J936" s="6"/>
      <c r="K936" s="6"/>
      <c r="Q936" s="17"/>
      <c r="R936" s="17"/>
    </row>
    <row r="937" spans="1:18" ht="12.75">
      <c r="A937" s="4"/>
      <c r="B937" s="4"/>
      <c r="C937" s="4"/>
      <c r="D937" s="4"/>
      <c r="F937" s="6"/>
      <c r="G937" s="6"/>
      <c r="H937" s="6"/>
      <c r="I937" s="6"/>
      <c r="J937" s="6"/>
      <c r="K937" s="6"/>
      <c r="Q937" s="17"/>
      <c r="R937" s="17"/>
    </row>
    <row r="938" spans="1:18" ht="12.75">
      <c r="A938" s="4"/>
      <c r="B938" s="4"/>
      <c r="C938" s="4"/>
      <c r="D938" s="4"/>
      <c r="F938" s="6"/>
      <c r="G938" s="6"/>
      <c r="H938" s="6"/>
      <c r="I938" s="6"/>
      <c r="J938" s="6"/>
      <c r="K938" s="6"/>
      <c r="Q938" s="17"/>
      <c r="R938" s="17"/>
    </row>
    <row r="939" spans="1:18" ht="12.75">
      <c r="A939" s="4"/>
      <c r="B939" s="4"/>
      <c r="C939" s="4"/>
      <c r="D939" s="4"/>
      <c r="F939" s="6"/>
      <c r="G939" s="6"/>
      <c r="H939" s="6"/>
      <c r="I939" s="6"/>
      <c r="J939" s="6"/>
      <c r="K939" s="6"/>
      <c r="Q939" s="17"/>
      <c r="R939" s="17"/>
    </row>
    <row r="940" spans="1:18" ht="12.75">
      <c r="A940" s="4"/>
      <c r="B940" s="4"/>
      <c r="C940" s="4"/>
      <c r="D940" s="4"/>
      <c r="F940" s="6"/>
      <c r="G940" s="6"/>
      <c r="H940" s="6"/>
      <c r="I940" s="6"/>
      <c r="J940" s="6"/>
      <c r="K940" s="6"/>
      <c r="Q940" s="17"/>
      <c r="R940" s="17"/>
    </row>
    <row r="941" spans="1:18" ht="12.75">
      <c r="A941" s="4"/>
      <c r="B941" s="4"/>
      <c r="C941" s="4"/>
      <c r="D941" s="4"/>
      <c r="F941" s="6"/>
      <c r="G941" s="6"/>
      <c r="H941" s="6"/>
      <c r="I941" s="6"/>
      <c r="J941" s="6"/>
      <c r="K941" s="6"/>
      <c r="Q941" s="17"/>
      <c r="R941" s="17"/>
    </row>
    <row r="942" spans="1:18" ht="12.75">
      <c r="A942" s="4"/>
      <c r="B942" s="4"/>
      <c r="C942" s="4"/>
      <c r="D942" s="4"/>
      <c r="F942" s="6"/>
      <c r="G942" s="6"/>
      <c r="H942" s="6"/>
      <c r="I942" s="6"/>
      <c r="J942" s="6"/>
      <c r="K942" s="6"/>
      <c r="Q942" s="17"/>
      <c r="R942" s="17"/>
    </row>
    <row r="943" spans="1:18" ht="12.75">
      <c r="A943" s="4"/>
      <c r="B943" s="4"/>
      <c r="C943" s="4"/>
      <c r="D943" s="4"/>
      <c r="F943" s="6"/>
      <c r="G943" s="6"/>
      <c r="H943" s="6"/>
      <c r="I943" s="6"/>
      <c r="J943" s="6"/>
      <c r="K943" s="6"/>
      <c r="Q943" s="17"/>
      <c r="R943" s="17"/>
    </row>
    <row r="944" spans="1:18" ht="12.75">
      <c r="A944" s="4"/>
      <c r="B944" s="4"/>
      <c r="C944" s="4"/>
      <c r="D944" s="4"/>
      <c r="F944" s="6"/>
      <c r="G944" s="6"/>
      <c r="H944" s="6"/>
      <c r="I944" s="6"/>
      <c r="J944" s="6"/>
      <c r="K944" s="6"/>
      <c r="Q944" s="17"/>
      <c r="R944" s="17"/>
    </row>
    <row r="945" spans="1:18" ht="12.75">
      <c r="A945" s="4"/>
      <c r="B945" s="4"/>
      <c r="C945" s="4"/>
      <c r="D945" s="4"/>
      <c r="F945" s="6"/>
      <c r="G945" s="6"/>
      <c r="H945" s="6"/>
      <c r="I945" s="6"/>
      <c r="J945" s="6"/>
      <c r="K945" s="6"/>
      <c r="Q945" s="17"/>
      <c r="R945" s="17"/>
    </row>
    <row r="946" spans="1:18" ht="12.75">
      <c r="A946" s="4"/>
      <c r="B946" s="4"/>
      <c r="C946" s="4"/>
      <c r="D946" s="4"/>
      <c r="F946" s="6"/>
      <c r="G946" s="6"/>
      <c r="H946" s="6"/>
      <c r="I946" s="6"/>
      <c r="J946" s="6"/>
      <c r="K946" s="6"/>
      <c r="Q946" s="17"/>
      <c r="R946" s="17"/>
    </row>
    <row r="947" spans="1:18" ht="12.75">
      <c r="A947" s="4"/>
      <c r="B947" s="4"/>
      <c r="C947" s="4"/>
      <c r="D947" s="4"/>
      <c r="F947" s="6"/>
      <c r="G947" s="6"/>
      <c r="H947" s="6"/>
      <c r="I947" s="6"/>
      <c r="J947" s="6"/>
      <c r="K947" s="6"/>
      <c r="Q947" s="17"/>
      <c r="R947" s="17"/>
    </row>
    <row r="948" spans="1:18" ht="12.75">
      <c r="A948" s="4"/>
      <c r="B948" s="4"/>
      <c r="C948" s="4"/>
      <c r="D948" s="4"/>
      <c r="F948" s="6"/>
      <c r="G948" s="6"/>
      <c r="H948" s="6"/>
      <c r="I948" s="6"/>
      <c r="J948" s="6"/>
      <c r="K948" s="6"/>
      <c r="Q948" s="17"/>
      <c r="R948" s="17"/>
    </row>
    <row r="949" spans="1:18" ht="12.75">
      <c r="A949" s="4"/>
      <c r="B949" s="4"/>
      <c r="C949" s="4"/>
      <c r="D949" s="4"/>
      <c r="F949" s="6"/>
      <c r="G949" s="6"/>
      <c r="H949" s="6"/>
      <c r="I949" s="6"/>
      <c r="J949" s="6"/>
      <c r="K949" s="6"/>
      <c r="Q949" s="17"/>
      <c r="R949" s="17"/>
    </row>
    <row r="950" spans="1:18" ht="12.75">
      <c r="A950" s="4"/>
      <c r="B950" s="4"/>
      <c r="C950" s="4"/>
      <c r="D950" s="4"/>
      <c r="F950" s="6"/>
      <c r="G950" s="6"/>
      <c r="H950" s="6"/>
      <c r="I950" s="6"/>
      <c r="J950" s="6"/>
      <c r="K950" s="6"/>
      <c r="Q950" s="17"/>
      <c r="R950" s="17"/>
    </row>
    <row r="951" spans="1:18" ht="12.75">
      <c r="A951" s="4"/>
      <c r="B951" s="4"/>
      <c r="C951" s="4"/>
      <c r="D951" s="4"/>
      <c r="F951" s="6"/>
      <c r="G951" s="6"/>
      <c r="H951" s="6"/>
      <c r="I951" s="6"/>
      <c r="J951" s="6"/>
      <c r="K951" s="6"/>
      <c r="Q951" s="17"/>
      <c r="R951" s="17"/>
    </row>
    <row r="952" spans="1:18" ht="12.75">
      <c r="A952" s="4"/>
      <c r="B952" s="4"/>
      <c r="C952" s="4"/>
      <c r="D952" s="4"/>
      <c r="F952" s="6"/>
      <c r="G952" s="6"/>
      <c r="H952" s="6"/>
      <c r="I952" s="6"/>
      <c r="J952" s="6"/>
      <c r="K952" s="6"/>
      <c r="Q952" s="17"/>
      <c r="R952" s="17"/>
    </row>
    <row r="953" spans="1:18" ht="12.75">
      <c r="A953" s="4"/>
      <c r="B953" s="4"/>
      <c r="C953" s="4"/>
      <c r="D953" s="4"/>
      <c r="F953" s="6"/>
      <c r="G953" s="6"/>
      <c r="H953" s="6"/>
      <c r="I953" s="6"/>
      <c r="J953" s="6"/>
      <c r="K953" s="6"/>
      <c r="Q953" s="17"/>
      <c r="R953" s="17"/>
    </row>
    <row r="954" spans="1:18" ht="12.75">
      <c r="A954" s="4"/>
      <c r="B954" s="4"/>
      <c r="C954" s="4"/>
      <c r="D954" s="4"/>
      <c r="F954" s="6"/>
      <c r="G954" s="6"/>
      <c r="H954" s="6"/>
      <c r="I954" s="6"/>
      <c r="J954" s="6"/>
      <c r="K954" s="6"/>
      <c r="Q954" s="17"/>
      <c r="R954" s="17"/>
    </row>
    <row r="955" spans="1:18" ht="12.75">
      <c r="A955" s="4"/>
      <c r="B955" s="4"/>
      <c r="C955" s="4"/>
      <c r="D955" s="4"/>
      <c r="F955" s="6"/>
      <c r="G955" s="6"/>
      <c r="H955" s="6"/>
      <c r="I955" s="6"/>
      <c r="J955" s="6"/>
      <c r="K955" s="6"/>
      <c r="Q955" s="17"/>
      <c r="R955" s="17"/>
    </row>
    <row r="956" spans="1:18" ht="12.75">
      <c r="A956" s="4"/>
      <c r="B956" s="4"/>
      <c r="C956" s="4"/>
      <c r="D956" s="4"/>
      <c r="F956" s="6"/>
      <c r="G956" s="6"/>
      <c r="H956" s="6"/>
      <c r="I956" s="6"/>
      <c r="J956" s="6"/>
      <c r="K956" s="6"/>
      <c r="Q956" s="17"/>
      <c r="R956" s="17"/>
    </row>
    <row r="957" spans="1:18" ht="12.75">
      <c r="A957" s="4"/>
      <c r="B957" s="4"/>
      <c r="C957" s="4"/>
      <c r="D957" s="4"/>
      <c r="F957" s="6"/>
      <c r="G957" s="6"/>
      <c r="H957" s="6"/>
      <c r="I957" s="6"/>
      <c r="J957" s="6"/>
      <c r="K957" s="6"/>
      <c r="Q957" s="17"/>
      <c r="R957" s="17"/>
    </row>
    <row r="958" spans="1:18" ht="12.75">
      <c r="A958" s="4"/>
      <c r="B958" s="4"/>
      <c r="C958" s="4"/>
      <c r="D958" s="4"/>
      <c r="F958" s="6"/>
      <c r="G958" s="6"/>
      <c r="H958" s="6"/>
      <c r="I958" s="6"/>
      <c r="J958" s="6"/>
      <c r="K958" s="6"/>
      <c r="Q958" s="17"/>
      <c r="R958" s="17"/>
    </row>
    <row r="959" spans="1:18" ht="12.75">
      <c r="A959" s="4"/>
      <c r="B959" s="4"/>
      <c r="C959" s="4"/>
      <c r="D959" s="4"/>
      <c r="F959" s="6"/>
      <c r="G959" s="6"/>
      <c r="H959" s="6"/>
      <c r="I959" s="6"/>
      <c r="J959" s="6"/>
      <c r="K959" s="6"/>
      <c r="Q959" s="17"/>
      <c r="R959" s="17"/>
    </row>
    <row r="960" spans="1:18" ht="12.75">
      <c r="A960" s="4"/>
      <c r="B960" s="4"/>
      <c r="C960" s="4"/>
      <c r="D960" s="4"/>
      <c r="F960" s="6"/>
      <c r="G960" s="6"/>
      <c r="H960" s="6"/>
      <c r="I960" s="6"/>
      <c r="J960" s="6"/>
      <c r="K960" s="6"/>
      <c r="Q960" s="17"/>
      <c r="R960" s="17"/>
    </row>
    <row r="961" spans="1:18" ht="12.75">
      <c r="A961" s="4"/>
      <c r="B961" s="4"/>
      <c r="C961" s="4"/>
      <c r="D961" s="4"/>
      <c r="F961" s="6"/>
      <c r="G961" s="6"/>
      <c r="H961" s="6"/>
      <c r="I961" s="6"/>
      <c r="J961" s="6"/>
      <c r="K961" s="6"/>
      <c r="Q961" s="17"/>
      <c r="R961" s="17"/>
    </row>
    <row r="962" spans="1:18" ht="12.75">
      <c r="A962" s="4"/>
      <c r="B962" s="4"/>
      <c r="C962" s="4"/>
      <c r="D962" s="4"/>
      <c r="F962" s="6"/>
      <c r="G962" s="6"/>
      <c r="H962" s="6"/>
      <c r="I962" s="6"/>
      <c r="J962" s="6"/>
      <c r="K962" s="6"/>
      <c r="Q962" s="17"/>
      <c r="R962" s="17"/>
    </row>
    <row r="963" spans="1:18" ht="12.75">
      <c r="A963" s="4"/>
      <c r="B963" s="4"/>
      <c r="C963" s="4"/>
      <c r="D963" s="4"/>
      <c r="F963" s="6"/>
      <c r="G963" s="6"/>
      <c r="H963" s="6"/>
      <c r="I963" s="6"/>
      <c r="J963" s="6"/>
      <c r="K963" s="6"/>
      <c r="Q963" s="17"/>
      <c r="R963" s="17"/>
    </row>
    <row r="964" spans="1:18" ht="12.75">
      <c r="A964" s="4"/>
      <c r="B964" s="4"/>
      <c r="C964" s="4"/>
      <c r="D964" s="4"/>
      <c r="F964" s="6"/>
      <c r="G964" s="6"/>
      <c r="H964" s="6"/>
      <c r="I964" s="6"/>
      <c r="J964" s="6"/>
      <c r="K964" s="6"/>
      <c r="Q964" s="17"/>
      <c r="R964" s="17"/>
    </row>
    <row r="965" spans="1:18" ht="12.75">
      <c r="A965" s="4"/>
      <c r="B965" s="4"/>
      <c r="C965" s="4"/>
      <c r="D965" s="4"/>
      <c r="F965" s="6"/>
      <c r="G965" s="6"/>
      <c r="H965" s="6"/>
      <c r="I965" s="6"/>
      <c r="J965" s="6"/>
      <c r="K965" s="6"/>
      <c r="Q965" s="17"/>
      <c r="R965" s="17"/>
    </row>
    <row r="966" spans="1:18" ht="12.75">
      <c r="A966" s="4"/>
      <c r="B966" s="4"/>
      <c r="C966" s="4"/>
      <c r="D966" s="4"/>
      <c r="F966" s="6"/>
      <c r="G966" s="6"/>
      <c r="H966" s="6"/>
      <c r="I966" s="6"/>
      <c r="J966" s="6"/>
      <c r="K966" s="6"/>
      <c r="Q966" s="17"/>
      <c r="R966" s="17"/>
    </row>
    <row r="967" spans="1:18" ht="12.75">
      <c r="A967" s="4"/>
      <c r="B967" s="4"/>
      <c r="C967" s="4"/>
      <c r="D967" s="4"/>
      <c r="F967" s="6"/>
      <c r="G967" s="6"/>
      <c r="H967" s="6"/>
      <c r="I967" s="6"/>
      <c r="J967" s="6"/>
      <c r="K967" s="6"/>
      <c r="Q967" s="17"/>
      <c r="R967" s="17"/>
    </row>
    <row r="968" spans="1:18" ht="12.75">
      <c r="A968" s="4"/>
      <c r="B968" s="4"/>
      <c r="C968" s="4"/>
      <c r="D968" s="4"/>
      <c r="F968" s="6"/>
      <c r="G968" s="6"/>
      <c r="H968" s="6"/>
      <c r="I968" s="6"/>
      <c r="J968" s="6"/>
      <c r="K968" s="6"/>
      <c r="Q968" s="17"/>
      <c r="R968" s="17"/>
    </row>
    <row r="969" spans="1:18" ht="12.75">
      <c r="A969" s="4"/>
      <c r="B969" s="4"/>
      <c r="C969" s="4"/>
      <c r="D969" s="4"/>
      <c r="F969" s="6"/>
      <c r="G969" s="6"/>
      <c r="H969" s="6"/>
      <c r="I969" s="6"/>
      <c r="J969" s="6"/>
      <c r="K969" s="6"/>
      <c r="Q969" s="17"/>
      <c r="R969" s="17"/>
    </row>
    <row r="970" spans="1:18" ht="12.75">
      <c r="A970" s="4"/>
      <c r="B970" s="4"/>
      <c r="C970" s="4"/>
      <c r="D970" s="4"/>
      <c r="F970" s="6"/>
      <c r="G970" s="6"/>
      <c r="H970" s="6"/>
      <c r="I970" s="6"/>
      <c r="J970" s="6"/>
      <c r="K970" s="6"/>
      <c r="Q970" s="17"/>
      <c r="R970" s="17"/>
    </row>
    <row r="971" spans="1:18" ht="12.75">
      <c r="A971" s="4"/>
      <c r="B971" s="4"/>
      <c r="C971" s="4"/>
      <c r="D971" s="4"/>
      <c r="F971" s="6"/>
      <c r="G971" s="6"/>
      <c r="H971" s="6"/>
      <c r="I971" s="6"/>
      <c r="J971" s="6"/>
      <c r="K971" s="6"/>
      <c r="Q971" s="17"/>
      <c r="R971" s="17"/>
    </row>
    <row r="972" spans="1:18" ht="12.75">
      <c r="A972" s="4"/>
      <c r="B972" s="4"/>
      <c r="C972" s="4"/>
      <c r="D972" s="4"/>
      <c r="F972" s="6"/>
      <c r="G972" s="6"/>
      <c r="H972" s="6"/>
      <c r="I972" s="6"/>
      <c r="J972" s="6"/>
      <c r="K972" s="6"/>
      <c r="Q972" s="17"/>
      <c r="R972" s="17"/>
    </row>
    <row r="973" spans="1:18" ht="12.75">
      <c r="A973" s="4"/>
      <c r="B973" s="4"/>
      <c r="C973" s="4"/>
      <c r="D973" s="4"/>
      <c r="F973" s="6"/>
      <c r="G973" s="6"/>
      <c r="H973" s="6"/>
      <c r="I973" s="6"/>
      <c r="J973" s="6"/>
      <c r="K973" s="6"/>
      <c r="Q973" s="17"/>
      <c r="R973" s="17"/>
    </row>
    <row r="974" spans="1:18" ht="12.75">
      <c r="A974" s="4"/>
      <c r="B974" s="4"/>
      <c r="C974" s="4"/>
      <c r="D974" s="4"/>
      <c r="F974" s="6"/>
      <c r="G974" s="6"/>
      <c r="H974" s="6"/>
      <c r="I974" s="6"/>
      <c r="J974" s="6"/>
      <c r="K974" s="6"/>
      <c r="Q974" s="17"/>
      <c r="R974" s="17"/>
    </row>
    <row r="975" spans="1:18" ht="12.75">
      <c r="A975" s="4"/>
      <c r="B975" s="4"/>
      <c r="C975" s="4"/>
      <c r="D975" s="4"/>
      <c r="F975" s="6"/>
      <c r="G975" s="6"/>
      <c r="H975" s="6"/>
      <c r="I975" s="6"/>
      <c r="J975" s="6"/>
      <c r="K975" s="6"/>
      <c r="Q975" s="17"/>
      <c r="R975" s="17"/>
    </row>
    <row r="976" spans="1:18" ht="12.75">
      <c r="A976" s="4"/>
      <c r="B976" s="4"/>
      <c r="C976" s="4"/>
      <c r="D976" s="4"/>
      <c r="F976" s="6"/>
      <c r="G976" s="6"/>
      <c r="H976" s="6"/>
      <c r="I976" s="6"/>
      <c r="J976" s="6"/>
      <c r="K976" s="6"/>
      <c r="Q976" s="17"/>
      <c r="R976" s="17"/>
    </row>
    <row r="977" spans="1:18" ht="12.75">
      <c r="A977" s="4"/>
      <c r="B977" s="4"/>
      <c r="C977" s="4"/>
      <c r="D977" s="4"/>
      <c r="F977" s="6"/>
      <c r="G977" s="6"/>
      <c r="H977" s="6"/>
      <c r="I977" s="6"/>
      <c r="J977" s="6"/>
      <c r="K977" s="6"/>
      <c r="Q977" s="17"/>
      <c r="R977" s="17"/>
    </row>
    <row r="978" spans="1:18" ht="12.75">
      <c r="A978" s="4"/>
      <c r="B978" s="4"/>
      <c r="C978" s="4"/>
      <c r="D978" s="4"/>
      <c r="F978" s="6"/>
      <c r="G978" s="6"/>
      <c r="H978" s="6"/>
      <c r="I978" s="6"/>
      <c r="J978" s="6"/>
      <c r="K978" s="6"/>
      <c r="Q978" s="17"/>
      <c r="R978" s="17"/>
    </row>
    <row r="979" spans="1:18" ht="12.75">
      <c r="A979" s="4"/>
      <c r="B979" s="4"/>
      <c r="C979" s="4"/>
      <c r="D979" s="4"/>
      <c r="F979" s="6"/>
      <c r="G979" s="6"/>
      <c r="H979" s="6"/>
      <c r="I979" s="6"/>
      <c r="J979" s="6"/>
      <c r="K979" s="6"/>
      <c r="Q979" s="17"/>
      <c r="R979" s="17"/>
    </row>
    <row r="980" spans="1:18" ht="12.75">
      <c r="A980" s="4"/>
      <c r="B980" s="4"/>
      <c r="C980" s="4"/>
      <c r="D980" s="4"/>
      <c r="F980" s="6"/>
      <c r="G980" s="6"/>
      <c r="H980" s="6"/>
      <c r="I980" s="6"/>
      <c r="J980" s="6"/>
      <c r="K980" s="6"/>
      <c r="Q980" s="17"/>
      <c r="R980" s="17"/>
    </row>
    <row r="981" spans="1:18" ht="12.75">
      <c r="A981" s="4"/>
      <c r="B981" s="4"/>
      <c r="C981" s="4"/>
      <c r="D981" s="4"/>
      <c r="F981" s="6"/>
      <c r="G981" s="6"/>
      <c r="H981" s="6"/>
      <c r="I981" s="6"/>
      <c r="J981" s="6"/>
      <c r="K981" s="6"/>
      <c r="Q981" s="17"/>
      <c r="R981" s="17"/>
    </row>
    <row r="982" spans="1:18" ht="12.75">
      <c r="A982" s="4"/>
      <c r="B982" s="4"/>
      <c r="C982" s="4"/>
      <c r="D982" s="4"/>
      <c r="F982" s="6"/>
      <c r="G982" s="6"/>
      <c r="H982" s="6"/>
      <c r="I982" s="6"/>
      <c r="J982" s="6"/>
      <c r="K982" s="6"/>
      <c r="Q982" s="17"/>
      <c r="R982" s="17"/>
    </row>
    <row r="983" spans="1:18" ht="12.75">
      <c r="A983" s="4"/>
      <c r="B983" s="4"/>
      <c r="C983" s="4"/>
      <c r="D983" s="4"/>
      <c r="F983" s="6"/>
      <c r="G983" s="6"/>
      <c r="H983" s="6"/>
      <c r="I983" s="6"/>
      <c r="J983" s="6"/>
      <c r="K983" s="6"/>
      <c r="Q983" s="17"/>
      <c r="R983" s="17"/>
    </row>
    <row r="984" spans="1:18" ht="12.75">
      <c r="A984" s="4"/>
      <c r="B984" s="4"/>
      <c r="C984" s="4"/>
      <c r="D984" s="4"/>
      <c r="F984" s="6"/>
      <c r="G984" s="6"/>
      <c r="H984" s="6"/>
      <c r="I984" s="6"/>
      <c r="J984" s="6"/>
      <c r="K984" s="6"/>
      <c r="Q984" s="17"/>
      <c r="R984" s="17"/>
    </row>
    <row r="985" spans="1:18" ht="12.75">
      <c r="A985" s="4"/>
      <c r="B985" s="4"/>
      <c r="C985" s="4"/>
      <c r="D985" s="4"/>
      <c r="F985" s="6"/>
      <c r="G985" s="6"/>
      <c r="H985" s="6"/>
      <c r="I985" s="6"/>
      <c r="J985" s="6"/>
      <c r="K985" s="6"/>
      <c r="Q985" s="17"/>
      <c r="R985" s="17"/>
    </row>
    <row r="986" spans="1:18" ht="12.75">
      <c r="A986" s="4"/>
      <c r="B986" s="4"/>
      <c r="C986" s="4"/>
      <c r="D986" s="4"/>
      <c r="F986" s="6"/>
      <c r="G986" s="6"/>
      <c r="H986" s="6"/>
      <c r="I986" s="6"/>
      <c r="J986" s="6"/>
      <c r="K986" s="6"/>
      <c r="Q986" s="17"/>
      <c r="R986" s="17"/>
    </row>
    <row r="987" spans="1:18" ht="12.75">
      <c r="A987" s="4"/>
      <c r="B987" s="4"/>
      <c r="C987" s="4"/>
      <c r="D987" s="4"/>
      <c r="F987" s="6"/>
      <c r="G987" s="6"/>
      <c r="H987" s="6"/>
      <c r="I987" s="6"/>
      <c r="J987" s="6"/>
      <c r="K987" s="6"/>
      <c r="Q987" s="17"/>
      <c r="R987" s="17"/>
    </row>
    <row r="988" spans="1:18" ht="12.75">
      <c r="A988" s="4"/>
      <c r="B988" s="4"/>
      <c r="C988" s="4"/>
      <c r="D988" s="4"/>
      <c r="F988" s="6"/>
      <c r="G988" s="6"/>
      <c r="H988" s="6"/>
      <c r="I988" s="6"/>
      <c r="J988" s="6"/>
      <c r="K988" s="6"/>
      <c r="Q988" s="17"/>
      <c r="R988" s="17"/>
    </row>
    <row r="989" spans="1:18" ht="12.75">
      <c r="A989" s="4"/>
      <c r="B989" s="4"/>
      <c r="C989" s="4"/>
      <c r="D989" s="4"/>
      <c r="F989" s="6"/>
      <c r="G989" s="6"/>
      <c r="H989" s="6"/>
      <c r="I989" s="6"/>
      <c r="J989" s="6"/>
      <c r="K989" s="6"/>
      <c r="Q989" s="17"/>
      <c r="R989" s="17"/>
    </row>
    <row r="990" spans="1:18" ht="12.75">
      <c r="A990" s="4"/>
      <c r="B990" s="4"/>
      <c r="C990" s="4"/>
      <c r="D990" s="4"/>
      <c r="F990" s="6"/>
      <c r="G990" s="6"/>
      <c r="H990" s="6"/>
      <c r="I990" s="6"/>
      <c r="J990" s="6"/>
      <c r="K990" s="6"/>
      <c r="Q990" s="17"/>
      <c r="R990" s="17"/>
    </row>
    <row r="991" spans="1:18" ht="12.75">
      <c r="A991" s="4"/>
      <c r="B991" s="4"/>
      <c r="C991" s="4"/>
      <c r="D991" s="4"/>
      <c r="F991" s="6"/>
      <c r="G991" s="6"/>
      <c r="H991" s="6"/>
      <c r="I991" s="6"/>
      <c r="J991" s="6"/>
      <c r="K991" s="6"/>
      <c r="Q991" s="17"/>
      <c r="R991" s="17"/>
    </row>
    <row r="992" spans="1:18" ht="12.75">
      <c r="A992" s="4"/>
      <c r="B992" s="4"/>
      <c r="C992" s="4"/>
      <c r="D992" s="4"/>
      <c r="F992" s="6"/>
      <c r="G992" s="6"/>
      <c r="H992" s="6"/>
      <c r="I992" s="6"/>
      <c r="J992" s="6"/>
      <c r="K992" s="6"/>
      <c r="Q992" s="17"/>
      <c r="R992" s="17"/>
    </row>
    <row r="993" spans="1:18" ht="12.75">
      <c r="A993" s="4"/>
      <c r="B993" s="4"/>
      <c r="C993" s="4"/>
      <c r="D993" s="4"/>
      <c r="F993" s="6"/>
      <c r="G993" s="6"/>
      <c r="H993" s="6"/>
      <c r="I993" s="6"/>
      <c r="J993" s="6"/>
      <c r="K993" s="6"/>
      <c r="Q993" s="17"/>
      <c r="R993" s="17"/>
    </row>
    <row r="994" spans="1:18" ht="12.75">
      <c r="A994" s="4"/>
      <c r="B994" s="4"/>
      <c r="C994" s="4"/>
      <c r="D994" s="4"/>
      <c r="F994" s="6"/>
      <c r="G994" s="6"/>
      <c r="H994" s="6"/>
      <c r="I994" s="6"/>
      <c r="J994" s="6"/>
      <c r="K994" s="6"/>
      <c r="Q994" s="17"/>
      <c r="R994" s="17"/>
    </row>
    <row r="995" spans="1:18" ht="12.75">
      <c r="A995" s="4"/>
      <c r="B995" s="4"/>
      <c r="C995" s="4"/>
      <c r="D995" s="4"/>
      <c r="F995" s="6"/>
      <c r="G995" s="6"/>
      <c r="H995" s="6"/>
      <c r="I995" s="6"/>
      <c r="J995" s="6"/>
      <c r="K995" s="6"/>
      <c r="Q995" s="17"/>
      <c r="R995" s="17"/>
    </row>
    <row r="996" spans="1:18" ht="12.75">
      <c r="A996" s="4"/>
      <c r="B996" s="4"/>
      <c r="C996" s="4"/>
      <c r="D996" s="4"/>
      <c r="F996" s="6"/>
      <c r="G996" s="6"/>
      <c r="H996" s="6"/>
      <c r="I996" s="6"/>
      <c r="J996" s="6"/>
      <c r="K996" s="6"/>
      <c r="Q996" s="17"/>
      <c r="R996" s="17"/>
    </row>
    <row r="997" spans="1:18" ht="12.75">
      <c r="A997" s="4"/>
      <c r="B997" s="4"/>
      <c r="C997" s="4"/>
      <c r="D997" s="4"/>
      <c r="F997" s="6"/>
      <c r="G997" s="6"/>
      <c r="H997" s="6"/>
      <c r="I997" s="6"/>
      <c r="J997" s="6"/>
      <c r="K997" s="6"/>
      <c r="Q997" s="17"/>
      <c r="R997" s="17"/>
    </row>
    <row r="998" spans="1:18" ht="12.75">
      <c r="A998" s="4"/>
      <c r="B998" s="4"/>
      <c r="C998" s="4"/>
      <c r="D998" s="4"/>
      <c r="F998" s="6"/>
      <c r="G998" s="6"/>
      <c r="H998" s="6"/>
      <c r="I998" s="6"/>
      <c r="J998" s="6"/>
      <c r="K998" s="6"/>
      <c r="Q998" s="17"/>
      <c r="R998" s="17"/>
    </row>
    <row r="999" spans="1:18" ht="12.75">
      <c r="A999" s="4"/>
      <c r="B999" s="4"/>
      <c r="C999" s="4"/>
      <c r="D999" s="4"/>
      <c r="F999" s="6"/>
      <c r="G999" s="6"/>
      <c r="H999" s="6"/>
      <c r="I999" s="6"/>
      <c r="J999" s="6"/>
      <c r="K999" s="6"/>
      <c r="Q999" s="17"/>
      <c r="R999" s="17"/>
    </row>
    <row r="1000" spans="1:18" ht="12.75">
      <c r="A1000" s="4"/>
      <c r="B1000" s="4"/>
      <c r="C1000" s="4"/>
      <c r="D1000" s="4"/>
      <c r="F1000" s="6"/>
      <c r="G1000" s="6"/>
      <c r="H1000" s="6"/>
      <c r="I1000" s="6"/>
      <c r="J1000" s="6"/>
      <c r="K1000" s="6"/>
      <c r="Q1000" s="17"/>
      <c r="R1000" s="17"/>
    </row>
    <row r="1001" spans="1:18" ht="12.75">
      <c r="A1001" s="4"/>
      <c r="B1001" s="4"/>
      <c r="C1001" s="4"/>
      <c r="D1001" s="4"/>
      <c r="F1001" s="6"/>
      <c r="G1001" s="6"/>
      <c r="H1001" s="6"/>
      <c r="I1001" s="6"/>
      <c r="J1001" s="6"/>
      <c r="K1001" s="6"/>
      <c r="Q1001" s="17"/>
      <c r="R1001" s="17"/>
    </row>
    <row r="1002" spans="1:18" ht="12.75">
      <c r="A1002" s="4"/>
      <c r="B1002" s="4"/>
      <c r="C1002" s="4"/>
      <c r="D1002" s="4"/>
      <c r="F1002" s="6"/>
      <c r="G1002" s="6"/>
      <c r="H1002" s="6"/>
      <c r="I1002" s="6"/>
      <c r="J1002" s="6"/>
      <c r="K1002" s="6"/>
      <c r="Q1002" s="17"/>
      <c r="R1002" s="17"/>
    </row>
    <row r="1003" spans="1:18" ht="12.75">
      <c r="A1003" s="4"/>
      <c r="B1003" s="4"/>
      <c r="C1003" s="4"/>
      <c r="D1003" s="4"/>
      <c r="F1003" s="6"/>
      <c r="G1003" s="6"/>
      <c r="H1003" s="6"/>
      <c r="I1003" s="6"/>
      <c r="J1003" s="6"/>
      <c r="K1003" s="6"/>
      <c r="Q1003" s="17"/>
      <c r="R1003" s="17"/>
    </row>
    <row r="1004" spans="1:18" ht="12.75">
      <c r="A1004" s="4"/>
      <c r="B1004" s="4"/>
      <c r="C1004" s="4"/>
      <c r="D1004" s="4"/>
      <c r="F1004" s="6"/>
      <c r="G1004" s="6"/>
      <c r="H1004" s="6"/>
      <c r="I1004" s="6"/>
      <c r="J1004" s="6"/>
      <c r="K1004" s="6"/>
      <c r="Q1004" s="17"/>
      <c r="R1004" s="17"/>
    </row>
    <row r="1005" spans="1:18" ht="12.75">
      <c r="A1005" s="4"/>
      <c r="B1005" s="4"/>
      <c r="C1005" s="4"/>
      <c r="D1005" s="4"/>
      <c r="F1005" s="6"/>
      <c r="G1005" s="6"/>
      <c r="H1005" s="6"/>
      <c r="I1005" s="6"/>
      <c r="J1005" s="6"/>
      <c r="K1005" s="6"/>
      <c r="Q1005" s="17"/>
      <c r="R1005" s="17"/>
    </row>
    <row r="1006" spans="1:18" ht="12.75">
      <c r="A1006" s="4"/>
      <c r="B1006" s="4"/>
      <c r="C1006" s="4"/>
      <c r="D1006" s="4"/>
      <c r="F1006" s="6"/>
      <c r="G1006" s="6"/>
      <c r="H1006" s="6"/>
      <c r="I1006" s="6"/>
      <c r="J1006" s="6"/>
      <c r="K1006" s="6"/>
      <c r="Q1006" s="17"/>
      <c r="R1006" s="17"/>
    </row>
    <row r="1007" spans="1:18" ht="12.75">
      <c r="A1007" s="4"/>
      <c r="B1007" s="4"/>
      <c r="C1007" s="4"/>
      <c r="D1007" s="4"/>
      <c r="F1007" s="6"/>
      <c r="G1007" s="6"/>
      <c r="H1007" s="6"/>
      <c r="I1007" s="6"/>
      <c r="J1007" s="6"/>
      <c r="K1007" s="6"/>
      <c r="Q1007" s="17"/>
      <c r="R1007" s="17"/>
    </row>
    <row r="1008" spans="1:18" ht="12.75">
      <c r="A1008" s="4"/>
      <c r="B1008" s="4"/>
      <c r="C1008" s="4"/>
      <c r="D1008" s="4"/>
      <c r="F1008" s="6"/>
      <c r="G1008" s="6"/>
      <c r="H1008" s="6"/>
      <c r="I1008" s="6"/>
      <c r="J1008" s="6"/>
      <c r="K1008" s="6"/>
      <c r="Q1008" s="17"/>
      <c r="R1008" s="17"/>
    </row>
    <row r="1009" spans="1:18" ht="12.75">
      <c r="A1009" s="4"/>
      <c r="B1009" s="4"/>
      <c r="C1009" s="4"/>
      <c r="D1009" s="4"/>
      <c r="F1009" s="6"/>
      <c r="G1009" s="6"/>
      <c r="H1009" s="6"/>
      <c r="I1009" s="6"/>
      <c r="J1009" s="6"/>
      <c r="K1009" s="6"/>
      <c r="Q1009" s="17"/>
      <c r="R1009" s="17"/>
    </row>
    <row r="1010" spans="1:18" ht="12.75">
      <c r="A1010" s="4"/>
      <c r="B1010" s="4"/>
      <c r="C1010" s="4"/>
      <c r="D1010" s="4"/>
      <c r="F1010" s="6"/>
      <c r="G1010" s="6"/>
      <c r="H1010" s="6"/>
      <c r="I1010" s="6"/>
      <c r="J1010" s="6"/>
      <c r="K1010" s="6"/>
      <c r="Q1010" s="17"/>
      <c r="R1010" s="17"/>
    </row>
    <row r="1011" spans="1:18" ht="12.75">
      <c r="A1011" s="4"/>
      <c r="B1011" s="4"/>
      <c r="C1011" s="4"/>
      <c r="D1011" s="4"/>
      <c r="F1011" s="6"/>
      <c r="G1011" s="6"/>
      <c r="H1011" s="6"/>
      <c r="I1011" s="6"/>
      <c r="J1011" s="6"/>
      <c r="K1011" s="6"/>
      <c r="Q1011" s="17"/>
      <c r="R1011" s="17"/>
    </row>
    <row r="1012" spans="1:18" ht="12.75">
      <c r="A1012" s="4"/>
      <c r="B1012" s="4"/>
      <c r="C1012" s="4"/>
      <c r="D1012" s="4"/>
      <c r="F1012" s="6"/>
      <c r="G1012" s="6"/>
      <c r="H1012" s="6"/>
      <c r="I1012" s="6"/>
      <c r="J1012" s="6"/>
      <c r="K1012" s="6"/>
      <c r="Q1012" s="17"/>
      <c r="R1012" s="17"/>
    </row>
    <row r="1013" spans="1:18" ht="12.75">
      <c r="A1013" s="4"/>
      <c r="B1013" s="4"/>
      <c r="C1013" s="4"/>
      <c r="D1013" s="4"/>
      <c r="F1013" s="6"/>
      <c r="G1013" s="6"/>
      <c r="H1013" s="6"/>
      <c r="I1013" s="6"/>
      <c r="J1013" s="6"/>
      <c r="K1013" s="6"/>
      <c r="Q1013" s="17"/>
      <c r="R1013" s="17"/>
    </row>
    <row r="1014" spans="1:18" ht="12.75">
      <c r="A1014" s="4"/>
      <c r="B1014" s="4"/>
      <c r="C1014" s="4"/>
      <c r="D1014" s="4"/>
      <c r="F1014" s="6"/>
      <c r="G1014" s="6"/>
      <c r="H1014" s="6"/>
      <c r="I1014" s="6"/>
      <c r="J1014" s="6"/>
      <c r="K1014" s="6"/>
      <c r="Q1014" s="17"/>
      <c r="R1014" s="17"/>
    </row>
    <row r="1015" spans="1:18" ht="12.75">
      <c r="A1015" s="4"/>
      <c r="B1015" s="4"/>
      <c r="C1015" s="4"/>
      <c r="D1015" s="4"/>
      <c r="F1015" s="6"/>
      <c r="G1015" s="6"/>
      <c r="H1015" s="6"/>
      <c r="I1015" s="6"/>
      <c r="J1015" s="6"/>
      <c r="K1015" s="6"/>
      <c r="Q1015" s="17"/>
      <c r="R1015" s="17"/>
    </row>
    <row r="1016" spans="1:18" ht="12.75">
      <c r="A1016" s="4"/>
      <c r="B1016" s="4"/>
      <c r="C1016" s="4"/>
      <c r="D1016" s="4"/>
      <c r="F1016" s="6"/>
      <c r="G1016" s="6"/>
      <c r="H1016" s="6"/>
      <c r="I1016" s="6"/>
      <c r="J1016" s="6"/>
      <c r="K1016" s="6"/>
      <c r="Q1016" s="17"/>
      <c r="R1016" s="17"/>
    </row>
    <row r="1017" spans="1:18" ht="12.75">
      <c r="A1017" s="4"/>
      <c r="B1017" s="4"/>
      <c r="C1017" s="4"/>
      <c r="D1017" s="4"/>
      <c r="F1017" s="6"/>
      <c r="G1017" s="6"/>
      <c r="H1017" s="6"/>
      <c r="I1017" s="6"/>
      <c r="J1017" s="6"/>
      <c r="K1017" s="6"/>
      <c r="Q1017" s="17"/>
      <c r="R1017" s="17"/>
    </row>
    <row r="1018" spans="1:18" ht="12.75">
      <c r="A1018" s="4"/>
      <c r="B1018" s="4"/>
      <c r="C1018" s="4"/>
      <c r="D1018" s="4"/>
      <c r="F1018" s="6"/>
      <c r="G1018" s="6"/>
      <c r="H1018" s="6"/>
      <c r="I1018" s="6"/>
      <c r="J1018" s="6"/>
      <c r="K1018" s="6"/>
      <c r="Q1018" s="17"/>
      <c r="R1018" s="17"/>
    </row>
    <row r="1019" spans="1:18" ht="12.75">
      <c r="A1019" s="4"/>
      <c r="B1019" s="4"/>
      <c r="C1019" s="4"/>
      <c r="D1019" s="4"/>
      <c r="F1019" s="6"/>
      <c r="G1019" s="6"/>
      <c r="H1019" s="6"/>
      <c r="I1019" s="6"/>
      <c r="J1019" s="6"/>
      <c r="K1019" s="6"/>
      <c r="Q1019" s="17"/>
      <c r="R1019" s="17"/>
    </row>
    <row r="1020" spans="1:18" ht="12.75">
      <c r="A1020" s="4"/>
      <c r="B1020" s="4"/>
      <c r="C1020" s="4"/>
      <c r="D1020" s="4"/>
      <c r="F1020" s="6"/>
      <c r="G1020" s="6"/>
      <c r="H1020" s="6"/>
      <c r="I1020" s="6"/>
      <c r="J1020" s="6"/>
      <c r="K1020" s="6"/>
      <c r="Q1020" s="17"/>
      <c r="R1020" s="17"/>
    </row>
    <row r="1021" spans="1:18" ht="12.75">
      <c r="A1021" s="4"/>
      <c r="B1021" s="4"/>
      <c r="C1021" s="4"/>
      <c r="D1021" s="4"/>
      <c r="F1021" s="6"/>
      <c r="G1021" s="6"/>
      <c r="H1021" s="6"/>
      <c r="I1021" s="6"/>
      <c r="J1021" s="6"/>
      <c r="K1021" s="6"/>
      <c r="Q1021" s="17"/>
      <c r="R1021" s="17"/>
    </row>
    <row r="1022" spans="1:18" ht="12.75">
      <c r="A1022" s="4"/>
      <c r="B1022" s="4"/>
      <c r="C1022" s="4"/>
      <c r="D1022" s="4"/>
      <c r="F1022" s="6"/>
      <c r="G1022" s="6"/>
      <c r="H1022" s="6"/>
      <c r="I1022" s="6"/>
      <c r="J1022" s="6"/>
      <c r="K1022" s="6"/>
      <c r="Q1022" s="17"/>
      <c r="R1022" s="17"/>
    </row>
    <row r="1023" spans="1:18" ht="12.75">
      <c r="A1023" s="4"/>
      <c r="B1023" s="4"/>
      <c r="C1023" s="4"/>
      <c r="D1023" s="4"/>
      <c r="F1023" s="6"/>
      <c r="G1023" s="6"/>
      <c r="H1023" s="6"/>
      <c r="I1023" s="6"/>
      <c r="J1023" s="6"/>
      <c r="K1023" s="6"/>
      <c r="Q1023" s="17"/>
      <c r="R1023" s="17"/>
    </row>
    <row r="1024" spans="1:18" ht="12.75">
      <c r="A1024" s="4"/>
      <c r="B1024" s="4"/>
      <c r="C1024" s="4"/>
      <c r="D1024" s="4"/>
      <c r="F1024" s="6"/>
      <c r="G1024" s="6"/>
      <c r="H1024" s="6"/>
      <c r="I1024" s="6"/>
      <c r="J1024" s="6"/>
      <c r="K1024" s="6"/>
      <c r="Q1024" s="17"/>
      <c r="R1024" s="17"/>
    </row>
    <row r="1025" spans="1:18" ht="12.75">
      <c r="A1025" s="4"/>
      <c r="B1025" s="4"/>
      <c r="C1025" s="4"/>
      <c r="D1025" s="4"/>
      <c r="F1025" s="6"/>
      <c r="G1025" s="6"/>
      <c r="H1025" s="6"/>
      <c r="I1025" s="6"/>
      <c r="J1025" s="6"/>
      <c r="K1025" s="6"/>
      <c r="Q1025" s="17"/>
      <c r="R1025" s="17"/>
    </row>
    <row r="1026" spans="1:18" ht="12.75">
      <c r="A1026" s="4"/>
      <c r="B1026" s="4"/>
      <c r="C1026" s="4"/>
      <c r="D1026" s="4"/>
      <c r="F1026" s="6"/>
      <c r="G1026" s="6"/>
      <c r="H1026" s="6"/>
      <c r="I1026" s="6"/>
      <c r="J1026" s="6"/>
      <c r="K1026" s="6"/>
      <c r="Q1026" s="17"/>
      <c r="R1026" s="17"/>
    </row>
    <row r="1027" spans="1:18" ht="12.75">
      <c r="A1027" s="4"/>
      <c r="B1027" s="4"/>
      <c r="C1027" s="4"/>
      <c r="D1027" s="4"/>
      <c r="F1027" s="6"/>
      <c r="G1027" s="6"/>
      <c r="H1027" s="6"/>
      <c r="I1027" s="6"/>
      <c r="J1027" s="6"/>
      <c r="K1027" s="6"/>
      <c r="Q1027" s="17"/>
      <c r="R1027" s="17"/>
    </row>
    <row r="1028" spans="1:18" ht="12.75">
      <c r="A1028" s="4"/>
      <c r="B1028" s="4"/>
      <c r="C1028" s="4"/>
      <c r="D1028" s="4"/>
      <c r="F1028" s="6"/>
      <c r="G1028" s="6"/>
      <c r="H1028" s="6"/>
      <c r="I1028" s="6"/>
      <c r="J1028" s="6"/>
      <c r="K1028" s="6"/>
      <c r="Q1028" s="17"/>
      <c r="R1028" s="17"/>
    </row>
    <row r="1029" spans="1:18" ht="12.75">
      <c r="A1029" s="4"/>
      <c r="B1029" s="4"/>
      <c r="C1029" s="4"/>
      <c r="D1029" s="4"/>
      <c r="F1029" s="6"/>
      <c r="G1029" s="6"/>
      <c r="H1029" s="6"/>
      <c r="I1029" s="6"/>
      <c r="J1029" s="6"/>
      <c r="K1029" s="6"/>
      <c r="Q1029" s="17"/>
      <c r="R1029" s="17"/>
    </row>
    <row r="1030" spans="1:18" ht="12.75">
      <c r="A1030" s="4"/>
      <c r="B1030" s="4"/>
      <c r="C1030" s="4"/>
      <c r="D1030" s="4"/>
      <c r="F1030" s="6"/>
      <c r="G1030" s="6"/>
      <c r="H1030" s="6"/>
      <c r="I1030" s="6"/>
      <c r="J1030" s="6"/>
      <c r="K1030" s="6"/>
      <c r="Q1030" s="17"/>
      <c r="R1030" s="17"/>
    </row>
    <row r="1031" spans="1:18" ht="12.75">
      <c r="A1031" s="4"/>
      <c r="B1031" s="4"/>
      <c r="C1031" s="4"/>
      <c r="D1031" s="4"/>
      <c r="F1031" s="6"/>
      <c r="G1031" s="6"/>
      <c r="H1031" s="6"/>
      <c r="I1031" s="6"/>
      <c r="J1031" s="6"/>
      <c r="K1031" s="6"/>
      <c r="Q1031" s="17"/>
      <c r="R1031" s="17"/>
    </row>
    <row r="1032" spans="1:18" ht="12.75">
      <c r="A1032" s="4"/>
      <c r="B1032" s="4"/>
      <c r="C1032" s="4"/>
      <c r="D1032" s="4"/>
      <c r="F1032" s="6"/>
      <c r="G1032" s="6"/>
      <c r="H1032" s="6"/>
      <c r="I1032" s="6"/>
      <c r="J1032" s="6"/>
      <c r="K1032" s="6"/>
      <c r="Q1032" s="17"/>
      <c r="R1032" s="17"/>
    </row>
    <row r="1033" spans="1:18" ht="12.75">
      <c r="A1033" s="4"/>
      <c r="B1033" s="4"/>
      <c r="C1033" s="4"/>
      <c r="D1033" s="4"/>
      <c r="F1033" s="6"/>
      <c r="G1033" s="6"/>
      <c r="H1033" s="6"/>
      <c r="I1033" s="6"/>
      <c r="J1033" s="6"/>
      <c r="K1033" s="6"/>
      <c r="Q1033" s="17"/>
      <c r="R1033" s="17"/>
    </row>
    <row r="1034" spans="1:18" ht="12.75">
      <c r="A1034" s="4"/>
      <c r="B1034" s="4"/>
      <c r="C1034" s="4"/>
      <c r="D1034" s="4"/>
      <c r="F1034" s="6"/>
      <c r="G1034" s="6"/>
      <c r="H1034" s="6"/>
      <c r="I1034" s="6"/>
      <c r="J1034" s="6"/>
      <c r="K1034" s="6"/>
      <c r="Q1034" s="17"/>
      <c r="R1034" s="17"/>
    </row>
    <row r="1035" spans="1:18" ht="12.75">
      <c r="A1035" s="4"/>
      <c r="B1035" s="4"/>
      <c r="C1035" s="4"/>
      <c r="D1035" s="4"/>
      <c r="F1035" s="6"/>
      <c r="G1035" s="6"/>
      <c r="H1035" s="6"/>
      <c r="I1035" s="6"/>
      <c r="J1035" s="6"/>
      <c r="K1035" s="6"/>
      <c r="Q1035" s="17"/>
      <c r="R1035" s="17"/>
    </row>
    <row r="1036" spans="1:18" ht="12.75">
      <c r="A1036" s="4"/>
      <c r="B1036" s="4"/>
      <c r="C1036" s="4"/>
      <c r="D1036" s="4"/>
      <c r="F1036" s="6"/>
      <c r="G1036" s="6"/>
      <c r="H1036" s="6"/>
      <c r="I1036" s="6"/>
      <c r="J1036" s="6"/>
      <c r="K1036" s="6"/>
      <c r="Q1036" s="17"/>
      <c r="R1036" s="17"/>
    </row>
    <row r="1037" spans="1:18" ht="12.75">
      <c r="A1037" s="4"/>
      <c r="B1037" s="4"/>
      <c r="C1037" s="4"/>
      <c r="D1037" s="4"/>
      <c r="F1037" s="6"/>
      <c r="G1037" s="6"/>
      <c r="H1037" s="6"/>
      <c r="I1037" s="6"/>
      <c r="J1037" s="6"/>
      <c r="K1037" s="6"/>
      <c r="Q1037" s="17"/>
      <c r="R1037" s="17"/>
    </row>
    <row r="1038" spans="1:18" ht="12.75">
      <c r="A1038" s="4"/>
      <c r="B1038" s="4"/>
      <c r="C1038" s="4"/>
      <c r="D1038" s="4"/>
      <c r="F1038" s="6"/>
      <c r="G1038" s="6"/>
      <c r="H1038" s="6"/>
      <c r="I1038" s="6"/>
      <c r="J1038" s="6"/>
      <c r="K1038" s="6"/>
      <c r="Q1038" s="17"/>
      <c r="R1038" s="17"/>
    </row>
    <row r="1039" spans="1:18" ht="12.75">
      <c r="A1039" s="4"/>
      <c r="B1039" s="4"/>
      <c r="C1039" s="4"/>
      <c r="D1039" s="4"/>
      <c r="F1039" s="6"/>
      <c r="G1039" s="6"/>
      <c r="H1039" s="6"/>
      <c r="I1039" s="6"/>
      <c r="J1039" s="6"/>
      <c r="K1039" s="6"/>
      <c r="Q1039" s="17"/>
      <c r="R1039" s="17"/>
    </row>
    <row r="1040" spans="1:18" ht="12.75">
      <c r="A1040" s="4"/>
      <c r="B1040" s="4"/>
      <c r="C1040" s="4"/>
      <c r="D1040" s="4"/>
      <c r="F1040" s="6"/>
      <c r="G1040" s="6"/>
      <c r="H1040" s="6"/>
      <c r="I1040" s="6"/>
      <c r="J1040" s="6"/>
      <c r="K1040" s="6"/>
      <c r="Q1040" s="17"/>
      <c r="R1040" s="17"/>
    </row>
    <row r="1041" spans="1:18" ht="12.75">
      <c r="A1041" s="4"/>
      <c r="B1041" s="4"/>
      <c r="C1041" s="4"/>
      <c r="D1041" s="4"/>
      <c r="F1041" s="6"/>
      <c r="G1041" s="6"/>
      <c r="H1041" s="6"/>
      <c r="I1041" s="6"/>
      <c r="J1041" s="6"/>
      <c r="K1041" s="6"/>
      <c r="Q1041" s="17"/>
      <c r="R1041" s="17"/>
    </row>
    <row r="1042" spans="1:18" ht="12.75">
      <c r="A1042" s="4"/>
      <c r="B1042" s="4"/>
      <c r="C1042" s="4"/>
      <c r="D1042" s="4"/>
      <c r="F1042" s="6"/>
      <c r="G1042" s="6"/>
      <c r="H1042" s="6"/>
      <c r="I1042" s="6"/>
      <c r="J1042" s="6"/>
      <c r="K1042" s="6"/>
      <c r="Q1042" s="17"/>
      <c r="R1042" s="17"/>
    </row>
    <row r="1043" spans="1:18" ht="12.75">
      <c r="A1043" s="4"/>
      <c r="B1043" s="4"/>
      <c r="C1043" s="4"/>
      <c r="D1043" s="4"/>
      <c r="F1043" s="6"/>
      <c r="G1043" s="6"/>
      <c r="H1043" s="6"/>
      <c r="I1043" s="6"/>
      <c r="J1043" s="6"/>
      <c r="K1043" s="6"/>
      <c r="Q1043" s="17"/>
      <c r="R1043" s="17"/>
    </row>
    <row r="1044" spans="1:18" ht="12.75">
      <c r="A1044" s="4"/>
      <c r="B1044" s="4"/>
      <c r="C1044" s="4"/>
      <c r="D1044" s="4"/>
      <c r="F1044" s="6"/>
      <c r="G1044" s="6"/>
      <c r="H1044" s="6"/>
      <c r="I1044" s="6"/>
      <c r="J1044" s="6"/>
      <c r="K1044" s="6"/>
      <c r="Q1044" s="17"/>
      <c r="R1044" s="17"/>
    </row>
    <row r="1045" spans="1:18" ht="12.75">
      <c r="A1045" s="4"/>
      <c r="B1045" s="4"/>
      <c r="C1045" s="4"/>
      <c r="D1045" s="4"/>
      <c r="F1045" s="6"/>
      <c r="G1045" s="6"/>
      <c r="H1045" s="6"/>
      <c r="I1045" s="6"/>
      <c r="J1045" s="6"/>
      <c r="K1045" s="6"/>
      <c r="Q1045" s="17"/>
      <c r="R1045" s="17"/>
    </row>
    <row r="1046" spans="1:18" ht="12.75">
      <c r="A1046" s="4"/>
      <c r="B1046" s="4"/>
      <c r="C1046" s="4"/>
      <c r="D1046" s="4"/>
      <c r="F1046" s="6"/>
      <c r="G1046" s="6"/>
      <c r="H1046" s="6"/>
      <c r="I1046" s="6"/>
      <c r="J1046" s="6"/>
      <c r="K1046" s="6"/>
      <c r="Q1046" s="17"/>
      <c r="R1046" s="17"/>
    </row>
    <row r="1047" spans="1:18" ht="12.75">
      <c r="A1047" s="4"/>
      <c r="B1047" s="4"/>
      <c r="C1047" s="4"/>
      <c r="D1047" s="4"/>
      <c r="F1047" s="6"/>
      <c r="G1047" s="6"/>
      <c r="H1047" s="6"/>
      <c r="I1047" s="6"/>
      <c r="J1047" s="6"/>
      <c r="K1047" s="6"/>
      <c r="Q1047" s="17"/>
      <c r="R1047" s="17"/>
    </row>
    <row r="1048" spans="1:18" ht="12.75">
      <c r="A1048" s="4"/>
      <c r="B1048" s="4"/>
      <c r="C1048" s="4"/>
      <c r="D1048" s="4"/>
      <c r="F1048" s="6"/>
      <c r="G1048" s="6"/>
      <c r="H1048" s="6"/>
      <c r="I1048" s="6"/>
      <c r="J1048" s="6"/>
      <c r="K1048" s="6"/>
      <c r="Q1048" s="17"/>
      <c r="R1048" s="17"/>
    </row>
    <row r="1049" spans="1:18" ht="12.75">
      <c r="A1049" s="4"/>
      <c r="B1049" s="4"/>
      <c r="C1049" s="4"/>
      <c r="D1049" s="4"/>
      <c r="F1049" s="6"/>
      <c r="G1049" s="6"/>
      <c r="H1049" s="6"/>
      <c r="I1049" s="6"/>
      <c r="J1049" s="6"/>
      <c r="K1049" s="6"/>
      <c r="Q1049" s="17"/>
      <c r="R1049" s="17"/>
    </row>
    <row r="1050" spans="1:18" ht="12.75">
      <c r="A1050" s="4"/>
      <c r="B1050" s="4"/>
      <c r="C1050" s="4"/>
      <c r="D1050" s="4"/>
      <c r="F1050" s="6"/>
      <c r="G1050" s="6"/>
      <c r="H1050" s="6"/>
      <c r="I1050" s="6"/>
      <c r="J1050" s="6"/>
      <c r="K1050" s="6"/>
      <c r="Q1050" s="17"/>
      <c r="R1050" s="17"/>
    </row>
    <row r="1051" spans="1:18" ht="12.75">
      <c r="A1051" s="4"/>
      <c r="B1051" s="4"/>
      <c r="C1051" s="4"/>
      <c r="D1051" s="4"/>
      <c r="F1051" s="6"/>
      <c r="G1051" s="6"/>
      <c r="H1051" s="6"/>
      <c r="I1051" s="6"/>
      <c r="J1051" s="6"/>
      <c r="K1051" s="6"/>
      <c r="Q1051" s="17"/>
      <c r="R1051" s="17"/>
    </row>
    <row r="1052" spans="1:18" ht="12.75">
      <c r="A1052" s="4"/>
      <c r="B1052" s="4"/>
      <c r="C1052" s="4"/>
      <c r="D1052" s="4"/>
      <c r="F1052" s="6"/>
      <c r="G1052" s="6"/>
      <c r="H1052" s="6"/>
      <c r="I1052" s="6"/>
      <c r="J1052" s="6"/>
      <c r="K1052" s="6"/>
      <c r="Q1052" s="17"/>
      <c r="R1052" s="17"/>
    </row>
    <row r="1053" spans="1:18" ht="12.75">
      <c r="A1053" s="4"/>
      <c r="B1053" s="4"/>
      <c r="C1053" s="4"/>
      <c r="D1053" s="4"/>
      <c r="F1053" s="6"/>
      <c r="G1053" s="6"/>
      <c r="H1053" s="6"/>
      <c r="I1053" s="6"/>
      <c r="J1053" s="6"/>
      <c r="K1053" s="6"/>
      <c r="Q1053" s="17"/>
      <c r="R1053" s="17"/>
    </row>
    <row r="1054" spans="1:18" ht="12.75">
      <c r="A1054" s="4"/>
      <c r="B1054" s="4"/>
      <c r="C1054" s="4"/>
      <c r="D1054" s="4"/>
      <c r="F1054" s="6"/>
      <c r="G1054" s="6"/>
      <c r="H1054" s="6"/>
      <c r="I1054" s="6"/>
      <c r="J1054" s="6"/>
      <c r="K1054" s="6"/>
      <c r="Q1054" s="17"/>
      <c r="R1054" s="17"/>
    </row>
    <row r="1055" spans="1:18" ht="12.75">
      <c r="A1055" s="4"/>
      <c r="B1055" s="4"/>
      <c r="C1055" s="4"/>
      <c r="D1055" s="4"/>
      <c r="F1055" s="6"/>
      <c r="G1055" s="6"/>
      <c r="H1055" s="6"/>
      <c r="I1055" s="6"/>
      <c r="J1055" s="6"/>
      <c r="K1055" s="6"/>
      <c r="Q1055" s="17"/>
      <c r="R1055" s="17"/>
    </row>
    <row r="1056" spans="1:18" ht="12.75">
      <c r="A1056" s="4"/>
      <c r="B1056" s="4"/>
      <c r="C1056" s="4"/>
      <c r="D1056" s="4"/>
      <c r="F1056" s="6"/>
      <c r="G1056" s="6"/>
      <c r="H1056" s="6"/>
      <c r="I1056" s="6"/>
      <c r="J1056" s="6"/>
      <c r="K1056" s="6"/>
      <c r="Q1056" s="17"/>
      <c r="R1056" s="17"/>
    </row>
    <row r="1057" spans="1:18" ht="12.75">
      <c r="A1057" s="4"/>
      <c r="B1057" s="4"/>
      <c r="C1057" s="4"/>
      <c r="D1057" s="4"/>
      <c r="F1057" s="6"/>
      <c r="G1057" s="6"/>
      <c r="H1057" s="6"/>
      <c r="I1057" s="6"/>
      <c r="J1057" s="6"/>
      <c r="K1057" s="6"/>
      <c r="Q1057" s="17"/>
      <c r="R1057" s="17"/>
    </row>
    <row r="1058" spans="1:18" ht="12.75">
      <c r="A1058" s="4"/>
      <c r="B1058" s="4"/>
      <c r="C1058" s="4"/>
      <c r="D1058" s="4"/>
      <c r="F1058" s="6"/>
      <c r="G1058" s="6"/>
      <c r="H1058" s="6"/>
      <c r="I1058" s="6"/>
      <c r="J1058" s="6"/>
      <c r="K1058" s="6"/>
      <c r="Q1058" s="17"/>
      <c r="R1058" s="17"/>
    </row>
    <row r="1059" spans="1:18" ht="12.75">
      <c r="A1059" s="4"/>
      <c r="B1059" s="4"/>
      <c r="C1059" s="4"/>
      <c r="D1059" s="4"/>
      <c r="F1059" s="6"/>
      <c r="G1059" s="6"/>
      <c r="H1059" s="6"/>
      <c r="I1059" s="6"/>
      <c r="J1059" s="6"/>
      <c r="K1059" s="6"/>
      <c r="Q1059" s="17"/>
      <c r="R1059" s="17"/>
    </row>
    <row r="1060" spans="1:18" ht="12.75">
      <c r="A1060" s="4"/>
      <c r="B1060" s="4"/>
      <c r="C1060" s="4"/>
      <c r="D1060" s="4"/>
      <c r="F1060" s="6"/>
      <c r="G1060" s="6"/>
      <c r="H1060" s="6"/>
      <c r="I1060" s="6"/>
      <c r="J1060" s="6"/>
      <c r="K1060" s="6"/>
      <c r="Q1060" s="17"/>
      <c r="R1060" s="17"/>
    </row>
    <row r="1061" spans="1:18" ht="12.75">
      <c r="A1061" s="4"/>
      <c r="B1061" s="4"/>
      <c r="C1061" s="4"/>
      <c r="D1061" s="4"/>
      <c r="F1061" s="6"/>
      <c r="G1061" s="6"/>
      <c r="H1061" s="6"/>
      <c r="I1061" s="6"/>
      <c r="J1061" s="6"/>
      <c r="K1061" s="6"/>
      <c r="Q1061" s="17"/>
      <c r="R1061" s="17"/>
    </row>
    <row r="1062" spans="1:18" ht="12.75">
      <c r="A1062" s="4"/>
      <c r="B1062" s="4"/>
      <c r="C1062" s="4"/>
      <c r="D1062" s="4"/>
      <c r="F1062" s="6"/>
      <c r="G1062" s="6"/>
      <c r="H1062" s="6"/>
      <c r="I1062" s="6"/>
      <c r="J1062" s="6"/>
      <c r="K1062" s="6"/>
      <c r="Q1062" s="17"/>
      <c r="R1062" s="17"/>
    </row>
    <row r="1063" spans="1:18" ht="12.75">
      <c r="A1063" s="4"/>
      <c r="B1063" s="4"/>
      <c r="C1063" s="4"/>
      <c r="D1063" s="4"/>
      <c r="F1063" s="6"/>
      <c r="G1063" s="6"/>
      <c r="H1063" s="6"/>
      <c r="I1063" s="6"/>
      <c r="J1063" s="6"/>
      <c r="K1063" s="6"/>
      <c r="Q1063" s="17"/>
      <c r="R1063" s="17"/>
    </row>
    <row r="1064" spans="1:18" ht="12.75">
      <c r="A1064" s="4"/>
      <c r="B1064" s="4"/>
      <c r="C1064" s="4"/>
      <c r="D1064" s="4"/>
      <c r="F1064" s="6"/>
      <c r="G1064" s="6"/>
      <c r="H1064" s="6"/>
      <c r="I1064" s="6"/>
      <c r="J1064" s="6"/>
      <c r="K1064" s="6"/>
      <c r="Q1064" s="17"/>
      <c r="R1064" s="17"/>
    </row>
    <row r="1065" spans="1:18" ht="12.75">
      <c r="A1065" s="4"/>
      <c r="B1065" s="4"/>
      <c r="C1065" s="4"/>
      <c r="D1065" s="4"/>
      <c r="F1065" s="6"/>
      <c r="G1065" s="6"/>
      <c r="H1065" s="6"/>
      <c r="I1065" s="6"/>
      <c r="J1065" s="6"/>
      <c r="K1065" s="6"/>
      <c r="Q1065" s="17"/>
      <c r="R1065" s="17"/>
    </row>
    <row r="1066" spans="1:18" ht="12.75">
      <c r="A1066" s="4"/>
      <c r="B1066" s="4"/>
      <c r="C1066" s="4"/>
      <c r="D1066" s="4"/>
      <c r="F1066" s="6"/>
      <c r="G1066" s="6"/>
      <c r="H1066" s="6"/>
      <c r="I1066" s="6"/>
      <c r="J1066" s="6"/>
      <c r="K1066" s="6"/>
      <c r="Q1066" s="17"/>
      <c r="R1066" s="17"/>
    </row>
    <row r="1067" spans="1:18" ht="12.75">
      <c r="A1067" s="4"/>
      <c r="B1067" s="4"/>
      <c r="C1067" s="4"/>
      <c r="D1067" s="4"/>
      <c r="F1067" s="6"/>
      <c r="G1067" s="6"/>
      <c r="H1067" s="6"/>
      <c r="I1067" s="6"/>
      <c r="J1067" s="6"/>
      <c r="K1067" s="6"/>
      <c r="Q1067" s="17"/>
      <c r="R1067" s="17"/>
    </row>
    <row r="1068" spans="1:18" ht="12.75">
      <c r="A1068" s="4"/>
      <c r="B1068" s="4"/>
      <c r="C1068" s="4"/>
      <c r="D1068" s="4"/>
      <c r="F1068" s="6"/>
      <c r="G1068" s="6"/>
      <c r="H1068" s="6"/>
      <c r="I1068" s="6"/>
      <c r="J1068" s="6"/>
      <c r="K1068" s="6"/>
      <c r="Q1068" s="17"/>
      <c r="R1068" s="17"/>
    </row>
    <row r="1069" spans="1:18" ht="12.75">
      <c r="A1069" s="4"/>
      <c r="B1069" s="4"/>
      <c r="C1069" s="4"/>
      <c r="D1069" s="4"/>
      <c r="F1069" s="6"/>
      <c r="G1069" s="6"/>
      <c r="H1069" s="6"/>
      <c r="I1069" s="6"/>
      <c r="J1069" s="6"/>
      <c r="K1069" s="6"/>
      <c r="Q1069" s="17"/>
      <c r="R1069" s="17"/>
    </row>
    <row r="1070" spans="1:18" ht="12.75">
      <c r="A1070" s="4"/>
      <c r="B1070" s="4"/>
      <c r="C1070" s="4"/>
      <c r="D1070" s="4"/>
      <c r="F1070" s="6"/>
      <c r="G1070" s="6"/>
      <c r="H1070" s="6"/>
      <c r="I1070" s="6"/>
      <c r="J1070" s="6"/>
      <c r="K1070" s="6"/>
      <c r="Q1070" s="17"/>
      <c r="R1070" s="17"/>
    </row>
    <row r="1071" spans="1:18" ht="12.75">
      <c r="A1071" s="4"/>
      <c r="B1071" s="4"/>
      <c r="C1071" s="4"/>
      <c r="D1071" s="4"/>
      <c r="F1071" s="6"/>
      <c r="G1071" s="6"/>
      <c r="H1071" s="6"/>
      <c r="I1071" s="6"/>
      <c r="J1071" s="6"/>
      <c r="K1071" s="6"/>
      <c r="Q1071" s="17"/>
      <c r="R1071" s="17"/>
    </row>
    <row r="1072" spans="1:18" ht="12.75">
      <c r="A1072" s="4"/>
      <c r="B1072" s="4"/>
      <c r="C1072" s="4"/>
      <c r="D1072" s="4"/>
      <c r="F1072" s="6"/>
      <c r="G1072" s="6"/>
      <c r="H1072" s="6"/>
      <c r="I1072" s="6"/>
      <c r="J1072" s="6"/>
      <c r="K1072" s="6"/>
      <c r="Q1072" s="17"/>
      <c r="R1072" s="17"/>
    </row>
    <row r="1073" spans="1:18" ht="12.75">
      <c r="A1073" s="4"/>
      <c r="B1073" s="4"/>
      <c r="C1073" s="4"/>
      <c r="D1073" s="4"/>
      <c r="F1073" s="6"/>
      <c r="G1073" s="6"/>
      <c r="H1073" s="6"/>
      <c r="I1073" s="6"/>
      <c r="J1073" s="6"/>
      <c r="K1073" s="6"/>
      <c r="Q1073" s="17"/>
      <c r="R1073" s="17"/>
    </row>
    <row r="1074" spans="1:18" ht="12.75">
      <c r="A1074" s="4"/>
      <c r="B1074" s="4"/>
      <c r="C1074" s="4"/>
      <c r="D1074" s="4"/>
      <c r="F1074" s="6"/>
      <c r="G1074" s="6"/>
      <c r="H1074" s="6"/>
      <c r="I1074" s="6"/>
      <c r="J1074" s="6"/>
      <c r="K1074" s="6"/>
      <c r="Q1074" s="17"/>
      <c r="R1074" s="17"/>
    </row>
    <row r="1075" spans="1:18" ht="12.75">
      <c r="A1075" s="4"/>
      <c r="B1075" s="4"/>
      <c r="C1075" s="4"/>
      <c r="D1075" s="4"/>
      <c r="F1075" s="6"/>
      <c r="G1075" s="6"/>
      <c r="H1075" s="6"/>
      <c r="I1075" s="6"/>
      <c r="J1075" s="6"/>
      <c r="K1075" s="6"/>
      <c r="Q1075" s="17"/>
      <c r="R1075" s="17"/>
    </row>
    <row r="1076" spans="1:18" ht="12.75">
      <c r="A1076" s="4"/>
      <c r="B1076" s="4"/>
      <c r="C1076" s="4"/>
      <c r="D1076" s="4"/>
      <c r="F1076" s="6"/>
      <c r="G1076" s="6"/>
      <c r="H1076" s="6"/>
      <c r="I1076" s="6"/>
      <c r="J1076" s="6"/>
      <c r="K1076" s="6"/>
      <c r="Q1076" s="17"/>
      <c r="R1076" s="17"/>
    </row>
    <row r="1077" spans="1:18" ht="12.75">
      <c r="A1077" s="4"/>
      <c r="B1077" s="4"/>
      <c r="C1077" s="4"/>
      <c r="D1077" s="4"/>
      <c r="F1077" s="6"/>
      <c r="G1077" s="6"/>
      <c r="H1077" s="6"/>
      <c r="I1077" s="6"/>
      <c r="J1077" s="6"/>
      <c r="K1077" s="6"/>
      <c r="Q1077" s="17"/>
      <c r="R1077" s="17"/>
    </row>
    <row r="1078" spans="1:18" ht="12.75">
      <c r="A1078" s="4"/>
      <c r="B1078" s="4"/>
      <c r="C1078" s="4"/>
      <c r="D1078" s="4"/>
      <c r="F1078" s="6"/>
      <c r="G1078" s="6"/>
      <c r="H1078" s="6"/>
      <c r="I1078" s="6"/>
      <c r="J1078" s="6"/>
      <c r="K1078" s="6"/>
      <c r="Q1078" s="17"/>
      <c r="R1078" s="17"/>
    </row>
    <row r="1079" spans="1:18" ht="12.75">
      <c r="A1079" s="4"/>
      <c r="B1079" s="4"/>
      <c r="C1079" s="4"/>
      <c r="D1079" s="4"/>
      <c r="F1079" s="6"/>
      <c r="G1079" s="6"/>
      <c r="H1079" s="6"/>
      <c r="I1079" s="6"/>
      <c r="J1079" s="6"/>
      <c r="K1079" s="6"/>
      <c r="Q1079" s="17"/>
      <c r="R1079" s="17"/>
    </row>
    <row r="1080" spans="1:18" ht="12.75">
      <c r="A1080" s="4"/>
      <c r="B1080" s="4"/>
      <c r="C1080" s="4"/>
      <c r="D1080" s="4"/>
      <c r="F1080" s="6"/>
      <c r="G1080" s="6"/>
      <c r="H1080" s="6"/>
      <c r="I1080" s="6"/>
      <c r="J1080" s="6"/>
      <c r="K1080" s="6"/>
      <c r="Q1080" s="17"/>
      <c r="R1080" s="17"/>
    </row>
    <row r="1081" spans="1:18" ht="12.75">
      <c r="A1081" s="4"/>
      <c r="B1081" s="4"/>
      <c r="C1081" s="4"/>
      <c r="D1081" s="4"/>
      <c r="F1081" s="6"/>
      <c r="G1081" s="6"/>
      <c r="H1081" s="6"/>
      <c r="I1081" s="6"/>
      <c r="J1081" s="6"/>
      <c r="K1081" s="6"/>
      <c r="Q1081" s="17"/>
      <c r="R1081" s="17"/>
    </row>
    <row r="1082" spans="1:18" ht="12.75">
      <c r="A1082" s="4"/>
      <c r="B1082" s="4"/>
      <c r="C1082" s="4"/>
      <c r="D1082" s="4"/>
      <c r="F1082" s="6"/>
      <c r="G1082" s="6"/>
      <c r="H1082" s="6"/>
      <c r="I1082" s="6"/>
      <c r="J1082" s="6"/>
      <c r="K1082" s="6"/>
      <c r="Q1082" s="17"/>
      <c r="R1082" s="17"/>
    </row>
    <row r="1083" spans="1:18" ht="12.75">
      <c r="A1083" s="4"/>
      <c r="B1083" s="4"/>
      <c r="C1083" s="4"/>
      <c r="D1083" s="4"/>
      <c r="F1083" s="6"/>
      <c r="G1083" s="6"/>
      <c r="H1083" s="6"/>
      <c r="I1083" s="6"/>
      <c r="J1083" s="6"/>
      <c r="K1083" s="6"/>
      <c r="Q1083" s="17"/>
      <c r="R1083" s="17"/>
    </row>
    <row r="1084" spans="1:18" ht="12.75">
      <c r="A1084" s="4"/>
      <c r="B1084" s="4"/>
      <c r="C1084" s="4"/>
      <c r="D1084" s="4"/>
      <c r="F1084" s="6"/>
      <c r="G1084" s="6"/>
      <c r="H1084" s="6"/>
      <c r="I1084" s="6"/>
      <c r="J1084" s="6"/>
      <c r="K1084" s="6"/>
      <c r="Q1084" s="17"/>
      <c r="R1084" s="17"/>
    </row>
    <row r="1085" spans="1:18" ht="12.75">
      <c r="A1085" s="4"/>
      <c r="B1085" s="4"/>
      <c r="C1085" s="4"/>
      <c r="D1085" s="4"/>
      <c r="F1085" s="6"/>
      <c r="G1085" s="6"/>
      <c r="H1085" s="6"/>
      <c r="I1085" s="6"/>
      <c r="J1085" s="6"/>
      <c r="K1085" s="6"/>
      <c r="Q1085" s="17"/>
      <c r="R1085" s="17"/>
    </row>
    <row r="1086" spans="1:18" ht="12.75">
      <c r="A1086" s="4"/>
      <c r="B1086" s="4"/>
      <c r="C1086" s="4"/>
      <c r="D1086" s="4"/>
      <c r="F1086" s="6"/>
      <c r="G1086" s="6"/>
      <c r="H1086" s="6"/>
      <c r="I1086" s="6"/>
      <c r="J1086" s="6"/>
      <c r="K1086" s="6"/>
      <c r="Q1086" s="17"/>
      <c r="R1086" s="17"/>
    </row>
    <row r="1087" spans="1:18" ht="12.75">
      <c r="A1087" s="4"/>
      <c r="B1087" s="4"/>
      <c r="C1087" s="4"/>
      <c r="D1087" s="4"/>
      <c r="F1087" s="6"/>
      <c r="G1087" s="6"/>
      <c r="H1087" s="6"/>
      <c r="I1087" s="6"/>
      <c r="J1087" s="6"/>
      <c r="K1087" s="6"/>
      <c r="Q1087" s="17"/>
      <c r="R1087" s="17"/>
    </row>
    <row r="1088" spans="6:18" ht="12.75">
      <c r="F1088" s="6"/>
      <c r="G1088" s="6"/>
      <c r="H1088" s="6"/>
      <c r="I1088" s="6"/>
      <c r="J1088" s="6"/>
      <c r="K1088" s="6"/>
      <c r="Q1088" s="17"/>
      <c r="R1088" s="17"/>
    </row>
    <row r="1089" spans="6:18" ht="12.75">
      <c r="F1089" s="6"/>
      <c r="G1089" s="6"/>
      <c r="H1089" s="6"/>
      <c r="I1089" s="6"/>
      <c r="J1089" s="6"/>
      <c r="K1089" s="6"/>
      <c r="Q1089" s="17"/>
      <c r="R1089" s="17"/>
    </row>
    <row r="1090" spans="6:18" ht="12.75">
      <c r="F1090" s="6"/>
      <c r="G1090" s="6"/>
      <c r="H1090" s="6"/>
      <c r="I1090" s="6"/>
      <c r="J1090" s="6"/>
      <c r="K1090" s="6"/>
      <c r="Q1090" s="17"/>
      <c r="R1090" s="17"/>
    </row>
    <row r="1091" spans="6:18" ht="12.75">
      <c r="F1091" s="6"/>
      <c r="G1091" s="6"/>
      <c r="H1091" s="6"/>
      <c r="I1091" s="6"/>
      <c r="J1091" s="6"/>
      <c r="K1091" s="6"/>
      <c r="Q1091" s="17"/>
      <c r="R1091" s="17"/>
    </row>
    <row r="1092" spans="6:18" ht="12.75">
      <c r="F1092" s="6"/>
      <c r="G1092" s="6"/>
      <c r="H1092" s="6"/>
      <c r="I1092" s="6"/>
      <c r="J1092" s="6"/>
      <c r="K1092" s="6"/>
      <c r="Q1092" s="17"/>
      <c r="R1092" s="17"/>
    </row>
    <row r="1093" spans="6:18" ht="12.75">
      <c r="F1093" s="6"/>
      <c r="G1093" s="6"/>
      <c r="H1093" s="6"/>
      <c r="I1093" s="6"/>
      <c r="J1093" s="6"/>
      <c r="K1093" s="6"/>
      <c r="Q1093" s="17"/>
      <c r="R1093" s="17"/>
    </row>
    <row r="1094" spans="6:18" ht="12.75">
      <c r="F1094" s="6"/>
      <c r="G1094" s="6"/>
      <c r="H1094" s="6"/>
      <c r="I1094" s="6"/>
      <c r="J1094" s="6"/>
      <c r="K1094" s="6"/>
      <c r="Q1094" s="17"/>
      <c r="R1094" s="17"/>
    </row>
    <row r="1095" spans="6:18" ht="12.75">
      <c r="F1095" s="6"/>
      <c r="G1095" s="6"/>
      <c r="H1095" s="6"/>
      <c r="I1095" s="6"/>
      <c r="J1095" s="6"/>
      <c r="K1095" s="6"/>
      <c r="Q1095" s="17"/>
      <c r="R1095" s="17"/>
    </row>
    <row r="1096" spans="6:18" ht="12.75">
      <c r="F1096" s="6"/>
      <c r="G1096" s="6"/>
      <c r="H1096" s="6"/>
      <c r="I1096" s="6"/>
      <c r="J1096" s="6"/>
      <c r="K1096" s="6"/>
      <c r="Q1096" s="17"/>
      <c r="R1096" s="17"/>
    </row>
    <row r="1097" spans="6:18" ht="12.75">
      <c r="F1097" s="6"/>
      <c r="G1097" s="6"/>
      <c r="H1097" s="6"/>
      <c r="I1097" s="6"/>
      <c r="J1097" s="6"/>
      <c r="K1097" s="6"/>
      <c r="Q1097" s="17"/>
      <c r="R1097" s="17"/>
    </row>
    <row r="1098" spans="6:18" ht="12.75">
      <c r="F1098" s="6"/>
      <c r="G1098" s="6"/>
      <c r="H1098" s="6"/>
      <c r="I1098" s="6"/>
      <c r="J1098" s="6"/>
      <c r="K1098" s="6"/>
      <c r="Q1098" s="17"/>
      <c r="R1098" s="17"/>
    </row>
    <row r="1099" spans="6:18" ht="12.75">
      <c r="F1099" s="6"/>
      <c r="G1099" s="6"/>
      <c r="H1099" s="6"/>
      <c r="I1099" s="6"/>
      <c r="J1099" s="6"/>
      <c r="K1099" s="6"/>
      <c r="Q1099" s="17"/>
      <c r="R1099" s="17"/>
    </row>
    <row r="1100" spans="6:18" ht="12.75">
      <c r="F1100" s="6"/>
      <c r="G1100" s="6"/>
      <c r="H1100" s="6"/>
      <c r="I1100" s="6"/>
      <c r="J1100" s="6"/>
      <c r="K1100" s="6"/>
      <c r="Q1100" s="17"/>
      <c r="R1100" s="17"/>
    </row>
    <row r="1101" spans="6:18" ht="12.75">
      <c r="F1101" s="6"/>
      <c r="G1101" s="6"/>
      <c r="H1101" s="6"/>
      <c r="I1101" s="6"/>
      <c r="J1101" s="6"/>
      <c r="K1101" s="6"/>
      <c r="Q1101" s="17"/>
      <c r="R1101" s="17"/>
    </row>
    <row r="1102" spans="6:18" ht="12.75">
      <c r="F1102" s="6"/>
      <c r="G1102" s="6"/>
      <c r="H1102" s="6"/>
      <c r="I1102" s="6"/>
      <c r="J1102" s="6"/>
      <c r="K1102" s="6"/>
      <c r="Q1102" s="17"/>
      <c r="R1102" s="17"/>
    </row>
    <row r="1103" spans="6:18" ht="12.75">
      <c r="F1103" s="6"/>
      <c r="G1103" s="6"/>
      <c r="H1103" s="6"/>
      <c r="I1103" s="6"/>
      <c r="J1103" s="6"/>
      <c r="K1103" s="6"/>
      <c r="Q1103" s="17"/>
      <c r="R1103" s="17"/>
    </row>
    <row r="1104" spans="6:18" ht="12.75">
      <c r="F1104" s="6"/>
      <c r="G1104" s="6"/>
      <c r="H1104" s="6"/>
      <c r="I1104" s="6"/>
      <c r="J1104" s="6"/>
      <c r="K1104" s="6"/>
      <c r="Q1104" s="17"/>
      <c r="R1104" s="17"/>
    </row>
    <row r="1105" spans="6:11" ht="12.75">
      <c r="F1105" s="6"/>
      <c r="G1105" s="6"/>
      <c r="H1105" s="6"/>
      <c r="I1105" s="6"/>
      <c r="J1105" s="6"/>
      <c r="K1105" s="6"/>
    </row>
    <row r="1106" spans="6:11" ht="12.75">
      <c r="F1106" s="6"/>
      <c r="G1106" s="6"/>
      <c r="H1106" s="6"/>
      <c r="I1106" s="6"/>
      <c r="J1106" s="6"/>
      <c r="K1106" s="6"/>
    </row>
    <row r="1107" spans="6:11" ht="12.75">
      <c r="F1107" s="6"/>
      <c r="G1107" s="6"/>
      <c r="H1107" s="6"/>
      <c r="I1107" s="6"/>
      <c r="J1107" s="6"/>
      <c r="K1107" s="6"/>
    </row>
    <row r="1108" spans="6:11" ht="12.75">
      <c r="F1108" s="6"/>
      <c r="G1108" s="6"/>
      <c r="H1108" s="6"/>
      <c r="I1108" s="6"/>
      <c r="J1108" s="6"/>
      <c r="K1108" s="6"/>
    </row>
    <row r="1109" spans="6:11" ht="12.75">
      <c r="F1109" s="6"/>
      <c r="G1109" s="6"/>
      <c r="H1109" s="6"/>
      <c r="I1109" s="6"/>
      <c r="J1109" s="6"/>
      <c r="K1109" s="6"/>
    </row>
    <row r="1110" spans="6:11" ht="12.75">
      <c r="F1110" s="6"/>
      <c r="G1110" s="6"/>
      <c r="H1110" s="6"/>
      <c r="I1110" s="6"/>
      <c r="J1110" s="6"/>
      <c r="K1110" s="6"/>
    </row>
    <row r="1111" spans="6:11" ht="12.75">
      <c r="F1111" s="6"/>
      <c r="G1111" s="6"/>
      <c r="H1111" s="6"/>
      <c r="I1111" s="6"/>
      <c r="J1111" s="6"/>
      <c r="K1111" s="6"/>
    </row>
    <row r="1112" spans="6:11" ht="12.75">
      <c r="F1112" s="6"/>
      <c r="G1112" s="6"/>
      <c r="H1112" s="6"/>
      <c r="I1112" s="6"/>
      <c r="J1112" s="6"/>
      <c r="K1112" s="6"/>
    </row>
    <row r="1113" spans="6:11" ht="12.75">
      <c r="F1113" s="6"/>
      <c r="G1113" s="6"/>
      <c r="H1113" s="6"/>
      <c r="I1113" s="6"/>
      <c r="J1113" s="6"/>
      <c r="K1113" s="6"/>
    </row>
    <row r="1114" spans="6:11" ht="12.75">
      <c r="F1114" s="6"/>
      <c r="G1114" s="6"/>
      <c r="H1114" s="6"/>
      <c r="I1114" s="6"/>
      <c r="J1114" s="6"/>
      <c r="K1114" s="6"/>
    </row>
    <row r="1115" spans="6:11" ht="12.75">
      <c r="F1115" s="6"/>
      <c r="G1115" s="6"/>
      <c r="H1115" s="6"/>
      <c r="I1115" s="6"/>
      <c r="J1115" s="6"/>
      <c r="K1115" s="6"/>
    </row>
    <row r="1116" spans="6:11" ht="12.75">
      <c r="F1116" s="6"/>
      <c r="G1116" s="6"/>
      <c r="H1116" s="6"/>
      <c r="I1116" s="6"/>
      <c r="J1116" s="6"/>
      <c r="K1116" s="6"/>
    </row>
    <row r="1117" spans="6:11" ht="12.75">
      <c r="F1117" s="6"/>
      <c r="G1117" s="6"/>
      <c r="H1117" s="6"/>
      <c r="I1117" s="6"/>
      <c r="J1117" s="6"/>
      <c r="K1117" s="6"/>
    </row>
    <row r="1118" spans="6:11" ht="12.75">
      <c r="F1118" s="6"/>
      <c r="G1118" s="6"/>
      <c r="H1118" s="6"/>
      <c r="I1118" s="6"/>
      <c r="J1118" s="6"/>
      <c r="K1118" s="6"/>
    </row>
    <row r="1119" spans="6:11" ht="12.75">
      <c r="F1119" s="6"/>
      <c r="G1119" s="6"/>
      <c r="H1119" s="6"/>
      <c r="I1119" s="6"/>
      <c r="J1119" s="6"/>
      <c r="K1119" s="6"/>
    </row>
    <row r="1120" spans="6:11" ht="12.75">
      <c r="F1120" s="6"/>
      <c r="G1120" s="6"/>
      <c r="H1120" s="6"/>
      <c r="I1120" s="6"/>
      <c r="J1120" s="6"/>
      <c r="K1120" s="6"/>
    </row>
    <row r="1121" spans="6:11" ht="12.75">
      <c r="F1121" s="6"/>
      <c r="G1121" s="6"/>
      <c r="H1121" s="6"/>
      <c r="I1121" s="6"/>
      <c r="J1121" s="6"/>
      <c r="K1121" s="6"/>
    </row>
    <row r="1122" spans="6:11" ht="12.75">
      <c r="F1122" s="6"/>
      <c r="G1122" s="6"/>
      <c r="H1122" s="6"/>
      <c r="I1122" s="6"/>
      <c r="J1122" s="6"/>
      <c r="K1122" s="6"/>
    </row>
    <row r="1123" spans="6:11" ht="12.75">
      <c r="F1123" s="6"/>
      <c r="G1123" s="6"/>
      <c r="H1123" s="6"/>
      <c r="I1123" s="6"/>
      <c r="J1123" s="6"/>
      <c r="K1123" s="6"/>
    </row>
    <row r="1124" spans="6:11" ht="12.75">
      <c r="F1124" s="6"/>
      <c r="G1124" s="6"/>
      <c r="H1124" s="6"/>
      <c r="I1124" s="6"/>
      <c r="J1124" s="6"/>
      <c r="K1124" s="6"/>
    </row>
    <row r="1125" spans="6:11" ht="12.75">
      <c r="F1125" s="6"/>
      <c r="G1125" s="6"/>
      <c r="H1125" s="6"/>
      <c r="I1125" s="6"/>
      <c r="J1125" s="6"/>
      <c r="K1125" s="6"/>
    </row>
    <row r="1126" spans="6:11" ht="12.75">
      <c r="F1126" s="6"/>
      <c r="G1126" s="6"/>
      <c r="H1126" s="6"/>
      <c r="I1126" s="6"/>
      <c r="J1126" s="6"/>
      <c r="K1126" s="6"/>
    </row>
    <row r="1127" spans="6:11" ht="12.75">
      <c r="F1127" s="6"/>
      <c r="G1127" s="6"/>
      <c r="H1127" s="6"/>
      <c r="I1127" s="6"/>
      <c r="J1127" s="6"/>
      <c r="K1127" s="6"/>
    </row>
    <row r="1128" spans="6:11" ht="12.75">
      <c r="F1128" s="6"/>
      <c r="G1128" s="6"/>
      <c r="H1128" s="6"/>
      <c r="I1128" s="6"/>
      <c r="J1128" s="6"/>
      <c r="K1128" s="6"/>
    </row>
    <row r="1129" spans="6:11" ht="12.75">
      <c r="F1129" s="6"/>
      <c r="G1129" s="6"/>
      <c r="H1129" s="6"/>
      <c r="I1129" s="6"/>
      <c r="J1129" s="6"/>
      <c r="K1129" s="6"/>
    </row>
    <row r="1130" spans="6:11" ht="12.75">
      <c r="F1130" s="6"/>
      <c r="G1130" s="6"/>
      <c r="H1130" s="6"/>
      <c r="I1130" s="6"/>
      <c r="J1130" s="6"/>
      <c r="K1130" s="6"/>
    </row>
    <row r="1131" spans="6:11" ht="12.75">
      <c r="F1131" s="6"/>
      <c r="G1131" s="6"/>
      <c r="H1131" s="6"/>
      <c r="I1131" s="6"/>
      <c r="J1131" s="6"/>
      <c r="K1131" s="6"/>
    </row>
    <row r="1132" spans="6:11" ht="12.75">
      <c r="F1132" s="6"/>
      <c r="G1132" s="6"/>
      <c r="H1132" s="6"/>
      <c r="I1132" s="6"/>
      <c r="J1132" s="6"/>
      <c r="K1132" s="6"/>
    </row>
    <row r="1133" spans="6:11" ht="12.75">
      <c r="F1133" s="6"/>
      <c r="G1133" s="6"/>
      <c r="H1133" s="6"/>
      <c r="I1133" s="6"/>
      <c r="J1133" s="6"/>
      <c r="K1133" s="6"/>
    </row>
    <row r="1134" spans="6:11" ht="12.75">
      <c r="F1134" s="6"/>
      <c r="G1134" s="6"/>
      <c r="H1134" s="6"/>
      <c r="I1134" s="6"/>
      <c r="J1134" s="6"/>
      <c r="K1134" s="6"/>
    </row>
    <row r="1135" spans="6:11" ht="12.75">
      <c r="F1135" s="6"/>
      <c r="G1135" s="6"/>
      <c r="H1135" s="6"/>
      <c r="I1135" s="6"/>
      <c r="J1135" s="6"/>
      <c r="K1135" s="6"/>
    </row>
    <row r="1136" spans="6:11" ht="12.75">
      <c r="F1136" s="6"/>
      <c r="G1136" s="6"/>
      <c r="H1136" s="6"/>
      <c r="I1136" s="6"/>
      <c r="J1136" s="6"/>
      <c r="K1136" s="6"/>
    </row>
    <row r="1137" spans="6:11" ht="12.75">
      <c r="F1137" s="6"/>
      <c r="G1137" s="6"/>
      <c r="H1137" s="6"/>
      <c r="I1137" s="6"/>
      <c r="J1137" s="6"/>
      <c r="K1137" s="6"/>
    </row>
    <row r="1138" spans="6:11" ht="12.75">
      <c r="F1138" s="6"/>
      <c r="G1138" s="6"/>
      <c r="H1138" s="6"/>
      <c r="I1138" s="6"/>
      <c r="J1138" s="6"/>
      <c r="K1138" s="6"/>
    </row>
    <row r="1139" spans="6:11" ht="12.75">
      <c r="F1139" s="6"/>
      <c r="G1139" s="6"/>
      <c r="H1139" s="6"/>
      <c r="I1139" s="6"/>
      <c r="J1139" s="6"/>
      <c r="K1139" s="6"/>
    </row>
    <row r="1140" spans="6:11" ht="12.75">
      <c r="F1140" s="6"/>
      <c r="G1140" s="6"/>
      <c r="H1140" s="6"/>
      <c r="I1140" s="6"/>
      <c r="J1140" s="6"/>
      <c r="K1140" s="6"/>
    </row>
    <row r="1141" spans="6:11" ht="12.75">
      <c r="F1141" s="6"/>
      <c r="G1141" s="6"/>
      <c r="H1141" s="6"/>
      <c r="I1141" s="6"/>
      <c r="J1141" s="6"/>
      <c r="K1141" s="6"/>
    </row>
    <row r="1142" spans="6:11" ht="12.75">
      <c r="F1142" s="6"/>
      <c r="G1142" s="6"/>
      <c r="H1142" s="6"/>
      <c r="I1142" s="6"/>
      <c r="J1142" s="6"/>
      <c r="K1142" s="6"/>
    </row>
    <row r="1143" spans="6:11" ht="12.75">
      <c r="F1143" s="6"/>
      <c r="G1143" s="6"/>
      <c r="H1143" s="6"/>
      <c r="I1143" s="6"/>
      <c r="J1143" s="6"/>
      <c r="K1143" s="6"/>
    </row>
    <row r="1144" spans="6:11" ht="12.75">
      <c r="F1144" s="6"/>
      <c r="G1144" s="6"/>
      <c r="H1144" s="6"/>
      <c r="I1144" s="6"/>
      <c r="J1144" s="6"/>
      <c r="K1144" s="6"/>
    </row>
    <row r="1145" spans="6:11" ht="12.75">
      <c r="F1145" s="6"/>
      <c r="G1145" s="6"/>
      <c r="H1145" s="6"/>
      <c r="I1145" s="6"/>
      <c r="J1145" s="6"/>
      <c r="K1145" s="6"/>
    </row>
    <row r="1146" spans="6:11" ht="12.75">
      <c r="F1146" s="6"/>
      <c r="G1146" s="6"/>
      <c r="H1146" s="6"/>
      <c r="I1146" s="6"/>
      <c r="J1146" s="6"/>
      <c r="K1146" s="6"/>
    </row>
    <row r="1147" spans="6:11" ht="12.75">
      <c r="F1147" s="6"/>
      <c r="G1147" s="6"/>
      <c r="H1147" s="6"/>
      <c r="I1147" s="6"/>
      <c r="J1147" s="6"/>
      <c r="K1147" s="6"/>
    </row>
    <row r="1148" spans="6:11" ht="12.75">
      <c r="F1148" s="6"/>
      <c r="G1148" s="6"/>
      <c r="H1148" s="6"/>
      <c r="I1148" s="6"/>
      <c r="J1148" s="6"/>
      <c r="K1148" s="6"/>
    </row>
    <row r="1149" spans="6:11" ht="12.75">
      <c r="F1149" s="6"/>
      <c r="G1149" s="6"/>
      <c r="H1149" s="6"/>
      <c r="I1149" s="6"/>
      <c r="J1149" s="6"/>
      <c r="K1149" s="6"/>
    </row>
    <row r="1150" spans="6:11" ht="12.75">
      <c r="F1150" s="6"/>
      <c r="G1150" s="6"/>
      <c r="H1150" s="6"/>
      <c r="I1150" s="6"/>
      <c r="J1150" s="6"/>
      <c r="K1150" s="6"/>
    </row>
    <row r="1151" spans="6:11" ht="12.75">
      <c r="F1151" s="6"/>
      <c r="G1151" s="6"/>
      <c r="H1151" s="6"/>
      <c r="I1151" s="6"/>
      <c r="J1151" s="6"/>
      <c r="K1151" s="6"/>
    </row>
    <row r="1152" spans="6:11" ht="12.75">
      <c r="F1152" s="6"/>
      <c r="G1152" s="6"/>
      <c r="H1152" s="6"/>
      <c r="I1152" s="6"/>
      <c r="J1152" s="6"/>
      <c r="K1152" s="6"/>
    </row>
    <row r="1153" spans="6:11" ht="12.75">
      <c r="F1153" s="6"/>
      <c r="G1153" s="6"/>
      <c r="H1153" s="6"/>
      <c r="I1153" s="6"/>
      <c r="J1153" s="6"/>
      <c r="K1153" s="6"/>
    </row>
    <row r="1154" spans="6:11" ht="12.75">
      <c r="F1154" s="6"/>
      <c r="G1154" s="6"/>
      <c r="H1154" s="6"/>
      <c r="I1154" s="6"/>
      <c r="J1154" s="6"/>
      <c r="K1154" s="6"/>
    </row>
    <row r="1155" spans="6:11" ht="12.75">
      <c r="F1155" s="6"/>
      <c r="G1155" s="6"/>
      <c r="H1155" s="6"/>
      <c r="I1155" s="6"/>
      <c r="J1155" s="6"/>
      <c r="K1155" s="6"/>
    </row>
    <row r="1156" spans="6:11" ht="12.75">
      <c r="F1156" s="6"/>
      <c r="G1156" s="6"/>
      <c r="H1156" s="6"/>
      <c r="I1156" s="6"/>
      <c r="J1156" s="6"/>
      <c r="K1156" s="6"/>
    </row>
    <row r="1157" spans="6:11" ht="12.75">
      <c r="F1157" s="6"/>
      <c r="G1157" s="6"/>
      <c r="H1157" s="6"/>
      <c r="I1157" s="6"/>
      <c r="J1157" s="6"/>
      <c r="K1157" s="6"/>
    </row>
    <row r="1158" spans="6:11" ht="12.75">
      <c r="F1158" s="6"/>
      <c r="G1158" s="6"/>
      <c r="H1158" s="6"/>
      <c r="I1158" s="6"/>
      <c r="J1158" s="6"/>
      <c r="K1158" s="6"/>
    </row>
    <row r="1159" spans="6:11" ht="12.75">
      <c r="F1159" s="6"/>
      <c r="G1159" s="6"/>
      <c r="H1159" s="6"/>
      <c r="I1159" s="6"/>
      <c r="J1159" s="6"/>
      <c r="K1159" s="6"/>
    </row>
    <row r="1160" spans="6:11" ht="12.75">
      <c r="F1160" s="6"/>
      <c r="G1160" s="6"/>
      <c r="H1160" s="6"/>
      <c r="I1160" s="6"/>
      <c r="J1160" s="6"/>
      <c r="K1160" s="6"/>
    </row>
    <row r="1161" spans="6:11" ht="12.75">
      <c r="F1161" s="6"/>
      <c r="G1161" s="6"/>
      <c r="H1161" s="6"/>
      <c r="I1161" s="6"/>
      <c r="J1161" s="6"/>
      <c r="K1161" s="6"/>
    </row>
    <row r="1162" spans="6:11" ht="12.75">
      <c r="F1162" s="6"/>
      <c r="G1162" s="6"/>
      <c r="H1162" s="6"/>
      <c r="I1162" s="6"/>
      <c r="J1162" s="6"/>
      <c r="K1162" s="6"/>
    </row>
    <row r="1163" spans="6:11" ht="12.75">
      <c r="F1163" s="6"/>
      <c r="G1163" s="6"/>
      <c r="H1163" s="6"/>
      <c r="I1163" s="6"/>
      <c r="J1163" s="6"/>
      <c r="K1163" s="6"/>
    </row>
    <row r="1164" spans="6:11" ht="12.75">
      <c r="F1164" s="6"/>
      <c r="G1164" s="6"/>
      <c r="H1164" s="6"/>
      <c r="I1164" s="6"/>
      <c r="J1164" s="6"/>
      <c r="K1164" s="6"/>
    </row>
    <row r="1165" spans="6:11" ht="12.75">
      <c r="F1165" s="6"/>
      <c r="G1165" s="6"/>
      <c r="H1165" s="6"/>
      <c r="I1165" s="6"/>
      <c r="J1165" s="6"/>
      <c r="K1165" s="6"/>
    </row>
    <row r="1166" spans="6:11" ht="12.75">
      <c r="F1166" s="6"/>
      <c r="G1166" s="6"/>
      <c r="H1166" s="6"/>
      <c r="I1166" s="6"/>
      <c r="J1166" s="6"/>
      <c r="K1166" s="6"/>
    </row>
    <row r="1167" spans="6:11" ht="12.75">
      <c r="F1167" s="6"/>
      <c r="G1167" s="6"/>
      <c r="H1167" s="6"/>
      <c r="I1167" s="6"/>
      <c r="J1167" s="6"/>
      <c r="K1167" s="6"/>
    </row>
    <row r="1168" spans="6:11" ht="12.75">
      <c r="F1168" s="6"/>
      <c r="G1168" s="6"/>
      <c r="H1168" s="6"/>
      <c r="I1168" s="6"/>
      <c r="J1168" s="6"/>
      <c r="K1168" s="6"/>
    </row>
    <row r="1169" spans="6:11" ht="12.75">
      <c r="F1169" s="6"/>
      <c r="G1169" s="6"/>
      <c r="H1169" s="6"/>
      <c r="I1169" s="6"/>
      <c r="J1169" s="6"/>
      <c r="K1169" s="6"/>
    </row>
    <row r="1170" spans="6:11" ht="12.75">
      <c r="F1170" s="6"/>
      <c r="G1170" s="6"/>
      <c r="H1170" s="6"/>
      <c r="I1170" s="6"/>
      <c r="J1170" s="6"/>
      <c r="K1170" s="6"/>
    </row>
    <row r="1171" spans="6:11" ht="12.75">
      <c r="F1171" s="6"/>
      <c r="G1171" s="6"/>
      <c r="H1171" s="6"/>
      <c r="I1171" s="6"/>
      <c r="J1171" s="6"/>
      <c r="K1171" s="6"/>
    </row>
  </sheetData>
  <mergeCells count="8">
    <mergeCell ref="Y23:AA23"/>
    <mergeCell ref="S185:T185"/>
    <mergeCell ref="F9:K9"/>
    <mergeCell ref="W5:X5"/>
    <mergeCell ref="Y5:Z5"/>
    <mergeCell ref="M10:N10"/>
    <mergeCell ref="O10:P10"/>
    <mergeCell ref="F10:G10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0"/>
  <sheetViews>
    <sheetView workbookViewId="0" topLeftCell="A1">
      <selection activeCell="A1" sqref="A1"/>
    </sheetView>
  </sheetViews>
  <sheetFormatPr defaultColWidth="9.33203125" defaultRowHeight="12.75"/>
  <cols>
    <col min="1" max="1" width="50.83203125" style="0" customWidth="1"/>
    <col min="2" max="2" width="2.33203125" style="0" customWidth="1"/>
    <col min="3" max="3" width="11.33203125" style="0" customWidth="1"/>
    <col min="4" max="4" width="2.33203125" style="0" customWidth="1"/>
    <col min="5" max="7" width="11.33203125" style="0" customWidth="1"/>
    <col min="8" max="8" width="2.33203125" style="0" customWidth="1"/>
    <col min="9" max="11" width="11.33203125" style="0" customWidth="1"/>
    <col min="12" max="12" width="2.33203125" style="0" customWidth="1"/>
    <col min="13" max="13" width="11.33203125" style="0" customWidth="1"/>
    <col min="14" max="14" width="2.33203125" style="0" customWidth="1"/>
    <col min="15" max="15" width="11.33203125" style="0" customWidth="1"/>
    <col min="16" max="16" width="2.33203125" style="0" customWidth="1"/>
    <col min="17" max="17" width="11.33203125" style="0" customWidth="1"/>
    <col min="18" max="18" width="2.33203125" style="0" customWidth="1"/>
    <col min="19" max="19" width="11.33203125" style="0" customWidth="1"/>
    <col min="20" max="20" width="2.33203125" style="0" customWidth="1"/>
    <col min="21" max="21" width="11.33203125" style="0" customWidth="1"/>
    <col min="22" max="22" width="2.33203125" style="0" customWidth="1"/>
    <col min="23" max="23" width="11.33203125" style="0" customWidth="1"/>
  </cols>
  <sheetData>
    <row r="1" ht="18.75">
      <c r="A1" s="1" t="s">
        <v>0</v>
      </c>
    </row>
    <row r="2" ht="15.75">
      <c r="A2" s="3" t="s">
        <v>2</v>
      </c>
    </row>
    <row r="3" ht="15.75">
      <c r="A3" s="2" t="s">
        <v>1</v>
      </c>
    </row>
    <row r="5" ht="12.75">
      <c r="A5" t="s">
        <v>348</v>
      </c>
    </row>
    <row r="6" ht="12.75">
      <c r="A6" t="s">
        <v>223</v>
      </c>
    </row>
    <row r="7" ht="18.75">
      <c r="A7" s="1" t="s">
        <v>224</v>
      </c>
    </row>
    <row r="9" ht="12.75">
      <c r="A9" s="9" t="s">
        <v>84</v>
      </c>
    </row>
    <row r="10" spans="3:23" ht="12.75">
      <c r="C10" s="4">
        <v>1970</v>
      </c>
      <c r="E10" s="31" t="s">
        <v>222</v>
      </c>
      <c r="F10" s="31"/>
      <c r="G10" s="31"/>
      <c r="H10" s="31"/>
      <c r="I10" s="31"/>
      <c r="J10" s="31"/>
      <c r="K10" s="31"/>
      <c r="M10" s="31" t="s">
        <v>220</v>
      </c>
      <c r="N10" s="31"/>
      <c r="O10" s="31"/>
      <c r="P10" s="31"/>
      <c r="Q10" s="31"/>
      <c r="S10" s="31" t="s">
        <v>221</v>
      </c>
      <c r="T10" s="31"/>
      <c r="U10" s="31"/>
      <c r="V10" s="31"/>
      <c r="W10" s="31"/>
    </row>
    <row r="11" spans="1:23" ht="12.75">
      <c r="A11" s="12" t="s">
        <v>4</v>
      </c>
      <c r="C11" s="5" t="s">
        <v>34</v>
      </c>
      <c r="E11" s="10" t="s">
        <v>225</v>
      </c>
      <c r="F11" s="10" t="s">
        <v>226</v>
      </c>
      <c r="G11" s="10" t="s">
        <v>227</v>
      </c>
      <c r="H11" s="4"/>
      <c r="I11" s="10" t="s">
        <v>228</v>
      </c>
      <c r="J11" s="10" t="s">
        <v>229</v>
      </c>
      <c r="K11" s="10" t="s">
        <v>230</v>
      </c>
      <c r="M11" s="10" t="s">
        <v>24</v>
      </c>
      <c r="N11" s="4"/>
      <c r="O11" s="10" t="s">
        <v>25</v>
      </c>
      <c r="Q11" s="14" t="s">
        <v>28</v>
      </c>
      <c r="S11" s="10" t="s">
        <v>24</v>
      </c>
      <c r="T11" s="4"/>
      <c r="U11" s="10" t="s">
        <v>25</v>
      </c>
      <c r="W11" s="14" t="s">
        <v>28</v>
      </c>
    </row>
    <row r="13" spans="1:23" ht="12.75">
      <c r="A13" t="s">
        <v>7</v>
      </c>
      <c r="C13" s="13" t="s">
        <v>37</v>
      </c>
      <c r="E13" s="6">
        <v>132631</v>
      </c>
      <c r="F13" s="6">
        <v>51785</v>
      </c>
      <c r="G13" s="6">
        <v>81875</v>
      </c>
      <c r="H13" s="6"/>
      <c r="I13" s="6">
        <v>20736</v>
      </c>
      <c r="J13" s="6">
        <v>4817</v>
      </c>
      <c r="K13" s="6">
        <v>9542</v>
      </c>
      <c r="M13" s="18">
        <f>F13/E13</f>
        <v>0.3904441646372266</v>
      </c>
      <c r="N13" s="4"/>
      <c r="O13" s="18">
        <f>J13/I13</f>
        <v>0.23230131172839505</v>
      </c>
      <c r="Q13" s="18">
        <f>((F13+J13)/(E13+I13))</f>
        <v>0.3690624449849055</v>
      </c>
      <c r="S13" s="18">
        <f>G13/E13</f>
        <v>0.6173142025619953</v>
      </c>
      <c r="T13" s="4"/>
      <c r="U13" s="18">
        <f>K13/I13</f>
        <v>0.4601658950617284</v>
      </c>
      <c r="W13" s="18">
        <f>((G13+K13)/(E13+I13))</f>
        <v>0.5960669505173865</v>
      </c>
    </row>
    <row r="14" spans="1:23" ht="12.75">
      <c r="A14" t="s">
        <v>8</v>
      </c>
      <c r="C14" s="13" t="s">
        <v>38</v>
      </c>
      <c r="E14" s="6">
        <v>102078</v>
      </c>
      <c r="F14" s="6">
        <v>47805</v>
      </c>
      <c r="G14" s="6">
        <v>68670</v>
      </c>
      <c r="H14" s="6"/>
      <c r="I14" s="6">
        <v>2200</v>
      </c>
      <c r="J14" s="6">
        <v>519</v>
      </c>
      <c r="K14" s="6">
        <v>1273</v>
      </c>
      <c r="M14" s="18">
        <f>F14/E14</f>
        <v>0.46831834479515666</v>
      </c>
      <c r="N14" s="4"/>
      <c r="O14" s="18">
        <f>J14/I14</f>
        <v>0.2359090909090909</v>
      </c>
      <c r="Q14" s="18">
        <f>((F14+J14)/(E14+I14))</f>
        <v>0.46341510193904756</v>
      </c>
      <c r="S14" s="18">
        <f>G14/E14</f>
        <v>0.672720860518427</v>
      </c>
      <c r="T14" s="4"/>
      <c r="U14" s="18">
        <f>K14/I14</f>
        <v>0.5786363636363636</v>
      </c>
      <c r="W14" s="18">
        <f>((G14+K14)/(E14+I14))</f>
        <v>0.6707359174514279</v>
      </c>
    </row>
    <row r="15" spans="1:23" ht="12.75">
      <c r="A15" t="s">
        <v>234</v>
      </c>
      <c r="C15" s="13" t="s">
        <v>48</v>
      </c>
      <c r="E15" s="6">
        <v>49742</v>
      </c>
      <c r="F15" s="6">
        <v>18860</v>
      </c>
      <c r="G15" s="6">
        <v>23754</v>
      </c>
      <c r="H15" s="6"/>
      <c r="I15" s="6">
        <v>29333</v>
      </c>
      <c r="J15" s="6">
        <v>9046</v>
      </c>
      <c r="K15" s="6">
        <v>13736</v>
      </c>
      <c r="M15" s="18">
        <f aca="true" t="shared" si="0" ref="M15:M22">F15/E15</f>
        <v>0.3791564472679024</v>
      </c>
      <c r="N15" s="4"/>
      <c r="O15" s="18">
        <f aca="true" t="shared" si="1" ref="O15:O22">J15/I15</f>
        <v>0.30838986806668256</v>
      </c>
      <c r="Q15" s="18">
        <f aca="true" t="shared" si="2" ref="Q15:Q22">((F15+J15)/(E15+I15))</f>
        <v>0.35290546949098955</v>
      </c>
      <c r="S15" s="18">
        <f aca="true" t="shared" si="3" ref="S15:S22">G15/E15</f>
        <v>0.47754412769892646</v>
      </c>
      <c r="T15" s="4"/>
      <c r="U15" s="18">
        <f aca="true" t="shared" si="4" ref="U15:U22">K15/I15</f>
        <v>0.4682780486141888</v>
      </c>
      <c r="W15" s="18">
        <f aca="true" t="shared" si="5" ref="W15:W22">((G15+K15)/(E15+I15))</f>
        <v>0.4741068605754031</v>
      </c>
    </row>
    <row r="16" spans="1:23" ht="12.75">
      <c r="A16" t="s">
        <v>231</v>
      </c>
      <c r="C16" s="13" t="s">
        <v>42</v>
      </c>
      <c r="E16" s="6">
        <v>98726</v>
      </c>
      <c r="F16" s="6">
        <v>39216</v>
      </c>
      <c r="G16" s="6">
        <v>36953</v>
      </c>
      <c r="H16" s="6"/>
      <c r="I16" s="6">
        <v>24123</v>
      </c>
      <c r="J16" s="6">
        <v>6985</v>
      </c>
      <c r="K16" s="6">
        <v>7842</v>
      </c>
      <c r="M16" s="18">
        <f t="shared" si="0"/>
        <v>0.3972205903206855</v>
      </c>
      <c r="N16" s="4"/>
      <c r="O16" s="18">
        <f t="shared" si="1"/>
        <v>0.2895576835385317</v>
      </c>
      <c r="Q16" s="18">
        <f t="shared" si="2"/>
        <v>0.37607957736733716</v>
      </c>
      <c r="S16" s="18">
        <f t="shared" si="3"/>
        <v>0.37429856370155784</v>
      </c>
      <c r="T16" s="4"/>
      <c r="U16" s="18">
        <f t="shared" si="4"/>
        <v>0.3250839447829872</v>
      </c>
      <c r="W16" s="18">
        <f t="shared" si="5"/>
        <v>0.3646346327605434</v>
      </c>
    </row>
    <row r="17" spans="1:23" ht="12.75">
      <c r="A17" t="s">
        <v>232</v>
      </c>
      <c r="C17" s="13" t="s">
        <v>41</v>
      </c>
      <c r="E17" s="6">
        <v>140414</v>
      </c>
      <c r="F17" s="6">
        <v>31186</v>
      </c>
      <c r="G17" s="6">
        <v>53547</v>
      </c>
      <c r="H17" s="6"/>
      <c r="I17" s="6">
        <v>117089</v>
      </c>
      <c r="J17" s="6">
        <v>16071</v>
      </c>
      <c r="K17" s="6">
        <v>28638</v>
      </c>
      <c r="M17" s="18">
        <f t="shared" si="0"/>
        <v>0.22210036036292677</v>
      </c>
      <c r="N17" s="4"/>
      <c r="O17" s="18">
        <f t="shared" si="1"/>
        <v>0.1372545670387483</v>
      </c>
      <c r="Q17" s="18">
        <f t="shared" si="2"/>
        <v>0.18352019199776312</v>
      </c>
      <c r="S17" s="18">
        <f t="shared" si="3"/>
        <v>0.3813508624496133</v>
      </c>
      <c r="T17" s="4"/>
      <c r="U17" s="18">
        <f t="shared" si="4"/>
        <v>0.24458318031582812</v>
      </c>
      <c r="W17" s="18">
        <f t="shared" si="5"/>
        <v>0.3191613301592603</v>
      </c>
    </row>
    <row r="18" spans="1:23" ht="12.75">
      <c r="A18" t="s">
        <v>13</v>
      </c>
      <c r="C18" s="13" t="s">
        <v>46</v>
      </c>
      <c r="E18" s="6">
        <v>99365</v>
      </c>
      <c r="F18" s="6">
        <v>29815</v>
      </c>
      <c r="G18" s="6">
        <v>51091</v>
      </c>
      <c r="H18" s="6"/>
      <c r="I18" s="6">
        <v>24953</v>
      </c>
      <c r="J18" s="6">
        <v>7197</v>
      </c>
      <c r="K18" s="6">
        <v>12621</v>
      </c>
      <c r="M18" s="18">
        <f t="shared" si="0"/>
        <v>0.30005535148191015</v>
      </c>
      <c r="N18" s="4"/>
      <c r="O18" s="18">
        <f t="shared" si="1"/>
        <v>0.2884222337995431</v>
      </c>
      <c r="Q18" s="18">
        <f t="shared" si="2"/>
        <v>0.29772036229669074</v>
      </c>
      <c r="S18" s="18">
        <f t="shared" si="3"/>
        <v>0.514175011321894</v>
      </c>
      <c r="T18" s="4"/>
      <c r="U18" s="18">
        <f t="shared" si="4"/>
        <v>0.5057908868673106</v>
      </c>
      <c r="W18" s="18">
        <f t="shared" si="5"/>
        <v>0.5124921572097363</v>
      </c>
    </row>
    <row r="19" spans="1:23" ht="12.75">
      <c r="A19" t="s">
        <v>14</v>
      </c>
      <c r="C19" s="13" t="s">
        <v>45</v>
      </c>
      <c r="E19" s="6">
        <v>66559</v>
      </c>
      <c r="F19" s="6">
        <v>9563</v>
      </c>
      <c r="G19" s="6">
        <v>14549</v>
      </c>
      <c r="H19" s="6"/>
      <c r="I19" s="6">
        <v>101010</v>
      </c>
      <c r="J19" s="6">
        <v>12886</v>
      </c>
      <c r="K19" s="6">
        <v>32339</v>
      </c>
      <c r="M19" s="18">
        <f t="shared" si="0"/>
        <v>0.14367703841704352</v>
      </c>
      <c r="N19" s="4"/>
      <c r="O19" s="18">
        <f t="shared" si="1"/>
        <v>0.12757152757152757</v>
      </c>
      <c r="Q19" s="18">
        <f t="shared" si="2"/>
        <v>0.13396869349342658</v>
      </c>
      <c r="S19" s="18">
        <f t="shared" si="3"/>
        <v>0.21858801965173755</v>
      </c>
      <c r="T19" s="4"/>
      <c r="U19" s="18">
        <f t="shared" si="4"/>
        <v>0.32015642015642015</v>
      </c>
      <c r="W19" s="18">
        <f t="shared" si="5"/>
        <v>0.27981309192034326</v>
      </c>
    </row>
    <row r="20" spans="1:23" ht="12.75">
      <c r="A20" t="s">
        <v>233</v>
      </c>
      <c r="C20" s="13" t="s">
        <v>43</v>
      </c>
      <c r="E20" s="6">
        <v>57316</v>
      </c>
      <c r="F20" s="6">
        <v>22436</v>
      </c>
      <c r="G20" s="6">
        <v>22969</v>
      </c>
      <c r="H20" s="6"/>
      <c r="I20" s="6">
        <v>24391</v>
      </c>
      <c r="J20" s="6">
        <v>8063</v>
      </c>
      <c r="K20" s="6">
        <v>10351</v>
      </c>
      <c r="M20" s="18">
        <f t="shared" si="0"/>
        <v>0.39144392490753016</v>
      </c>
      <c r="N20" s="4"/>
      <c r="O20" s="18">
        <f t="shared" si="1"/>
        <v>0.3305727522446804</v>
      </c>
      <c r="Q20" s="18">
        <f t="shared" si="2"/>
        <v>0.3732727918048637</v>
      </c>
      <c r="S20" s="18">
        <f t="shared" si="3"/>
        <v>0.4007432479586852</v>
      </c>
      <c r="T20" s="4"/>
      <c r="U20" s="18">
        <f t="shared" si="4"/>
        <v>0.4243778442868271</v>
      </c>
      <c r="W20" s="18">
        <f t="shared" si="5"/>
        <v>0.407798597427393</v>
      </c>
    </row>
    <row r="21" spans="1:23" ht="12.75">
      <c r="A21" t="s">
        <v>12</v>
      </c>
      <c r="C21" s="13" t="s">
        <v>44</v>
      </c>
      <c r="E21" s="6">
        <v>39836</v>
      </c>
      <c r="F21" s="6">
        <v>15799</v>
      </c>
      <c r="G21" s="6">
        <v>22833</v>
      </c>
      <c r="H21" s="6"/>
      <c r="I21" s="6">
        <v>27596</v>
      </c>
      <c r="J21" s="6">
        <v>8752</v>
      </c>
      <c r="K21" s="6">
        <v>12487</v>
      </c>
      <c r="M21" s="18">
        <f t="shared" si="0"/>
        <v>0.396601064363892</v>
      </c>
      <c r="N21" s="4"/>
      <c r="O21" s="18">
        <f t="shared" si="1"/>
        <v>0.31714741266850266</v>
      </c>
      <c r="Q21" s="18">
        <f t="shared" si="2"/>
        <v>0.3640853007474196</v>
      </c>
      <c r="S21" s="18">
        <f t="shared" si="3"/>
        <v>0.5731750175720454</v>
      </c>
      <c r="T21" s="4"/>
      <c r="U21" s="18">
        <f t="shared" si="4"/>
        <v>0.4524931149441948</v>
      </c>
      <c r="W21" s="18">
        <f t="shared" si="5"/>
        <v>0.523786926088504</v>
      </c>
    </row>
    <row r="22" spans="1:23" ht="12.75">
      <c r="A22" t="s">
        <v>17</v>
      </c>
      <c r="C22" s="13" t="s">
        <v>235</v>
      </c>
      <c r="E22" s="6">
        <v>112904</v>
      </c>
      <c r="F22" s="6">
        <v>42562</v>
      </c>
      <c r="G22" s="6">
        <v>47689</v>
      </c>
      <c r="H22" s="6"/>
      <c r="I22" s="6">
        <v>87789</v>
      </c>
      <c r="J22" s="6">
        <v>26058</v>
      </c>
      <c r="K22" s="6">
        <v>28848</v>
      </c>
      <c r="M22" s="18">
        <f t="shared" si="0"/>
        <v>0.376975129313399</v>
      </c>
      <c r="N22" s="4"/>
      <c r="O22" s="18">
        <f t="shared" si="1"/>
        <v>0.2968253425827837</v>
      </c>
      <c r="Q22" s="18">
        <f t="shared" si="2"/>
        <v>0.34191526361158586</v>
      </c>
      <c r="S22" s="18">
        <f t="shared" si="3"/>
        <v>0.4223853893573301</v>
      </c>
      <c r="T22" s="4"/>
      <c r="U22" s="18">
        <f t="shared" si="4"/>
        <v>0.3286060896012029</v>
      </c>
      <c r="W22" s="18">
        <f t="shared" si="5"/>
        <v>0.3813635752118908</v>
      </c>
    </row>
    <row r="23" ht="12.75">
      <c r="C23" s="4"/>
    </row>
    <row r="24" spans="1:23" ht="12.75">
      <c r="A24" t="s">
        <v>33</v>
      </c>
      <c r="C24" s="4">
        <v>499</v>
      </c>
      <c r="E24" s="6">
        <f>E13+E14</f>
        <v>234709</v>
      </c>
      <c r="F24" s="6">
        <f>F13+F14</f>
        <v>99590</v>
      </c>
      <c r="G24" s="6">
        <f>G13+G14</f>
        <v>150545</v>
      </c>
      <c r="I24" s="6">
        <f>I13+I14</f>
        <v>22936</v>
      </c>
      <c r="J24" s="6">
        <f>J13+J14</f>
        <v>5336</v>
      </c>
      <c r="K24" s="6">
        <f>K13+K14</f>
        <v>10815</v>
      </c>
      <c r="M24" s="17">
        <f>F24/E24</f>
        <v>0.4243126595060266</v>
      </c>
      <c r="O24" s="17">
        <f>J24/I24</f>
        <v>0.2326473665852808</v>
      </c>
      <c r="Q24" s="17">
        <f>((F24+J24)/(E24+I24))</f>
        <v>0.4072502862465796</v>
      </c>
      <c r="S24" s="17">
        <f>G24/E24</f>
        <v>0.6414112794992949</v>
      </c>
      <c r="T24" s="19"/>
      <c r="U24" s="17">
        <f>K24/I24</f>
        <v>0.47152947331705614</v>
      </c>
      <c r="W24" s="17">
        <f>((G24+K24)/(E24+I24))</f>
        <v>0.6262881096081818</v>
      </c>
    </row>
    <row r="25" spans="1:23" ht="12.75">
      <c r="A25" t="s">
        <v>31</v>
      </c>
      <c r="C25" s="4">
        <v>699</v>
      </c>
      <c r="E25" s="6">
        <f>SUM(E15:E22)</f>
        <v>664862</v>
      </c>
      <c r="F25" s="6">
        <f>SUM(F15:F22)</f>
        <v>209437</v>
      </c>
      <c r="G25" s="6">
        <f>SUM(G15:G22)</f>
        <v>273385</v>
      </c>
      <c r="I25" s="6">
        <f>SUM(I15:I22)</f>
        <v>436284</v>
      </c>
      <c r="J25" s="6">
        <f>SUM(J15:J22)</f>
        <v>95058</v>
      </c>
      <c r="K25" s="6">
        <f>SUM(K15:K22)</f>
        <v>146862</v>
      </c>
      <c r="M25" s="17">
        <f>F25/E25</f>
        <v>0.3150082272712232</v>
      </c>
      <c r="O25" s="17">
        <f>J25/I25</f>
        <v>0.21788101328492449</v>
      </c>
      <c r="Q25" s="17">
        <f>((F25+J25)/(E25+I25))</f>
        <v>0.2765255470210127</v>
      </c>
      <c r="S25" s="17">
        <f>G25/E25</f>
        <v>0.41119059293507526</v>
      </c>
      <c r="T25" s="19"/>
      <c r="U25" s="17">
        <f>K25/I25</f>
        <v>0.33662018318343095</v>
      </c>
      <c r="W25" s="17">
        <f>((G25+K25)/(E25+I25))</f>
        <v>0.3816451224451617</v>
      </c>
    </row>
    <row r="26" spans="5:23" ht="12.75">
      <c r="E26" s="7"/>
      <c r="F26" s="7"/>
      <c r="G26" s="7"/>
      <c r="I26" s="7"/>
      <c r="J26" s="7"/>
      <c r="K26" s="7"/>
      <c r="M26" s="8"/>
      <c r="O26" s="8"/>
      <c r="Q26" s="8"/>
      <c r="S26" s="8"/>
      <c r="U26" s="8"/>
      <c r="W26" s="8"/>
    </row>
    <row r="27" spans="5:23" ht="12.75">
      <c r="E27" s="7"/>
      <c r="F27" s="7"/>
      <c r="G27" s="7"/>
      <c r="I27" s="7"/>
      <c r="J27" s="7"/>
      <c r="K27" s="7"/>
      <c r="M27" s="8"/>
      <c r="O27" s="8"/>
      <c r="Q27" s="8"/>
      <c r="S27" s="8"/>
      <c r="U27" s="8"/>
      <c r="W27" s="8"/>
    </row>
    <row r="28" spans="1:23" ht="12.75">
      <c r="A28" s="9" t="s">
        <v>357</v>
      </c>
      <c r="E28" s="7"/>
      <c r="F28" s="7"/>
      <c r="G28" s="7"/>
      <c r="I28" s="7"/>
      <c r="J28" s="7"/>
      <c r="K28" s="7"/>
      <c r="M28" s="8"/>
      <c r="O28" s="8"/>
      <c r="Q28" s="8"/>
      <c r="S28" s="8"/>
      <c r="U28" s="8"/>
      <c r="W28" s="8"/>
    </row>
    <row r="29" spans="3:23" ht="12.75">
      <c r="C29" s="4">
        <v>1970</v>
      </c>
      <c r="E29" s="31" t="s">
        <v>222</v>
      </c>
      <c r="F29" s="31"/>
      <c r="G29" s="31"/>
      <c r="H29" s="31"/>
      <c r="I29" s="31"/>
      <c r="J29" s="31"/>
      <c r="K29" s="31"/>
      <c r="M29" s="31" t="s">
        <v>220</v>
      </c>
      <c r="N29" s="31"/>
      <c r="O29" s="31"/>
      <c r="P29" s="31"/>
      <c r="Q29" s="31"/>
      <c r="S29" s="31" t="s">
        <v>221</v>
      </c>
      <c r="T29" s="31"/>
      <c r="U29" s="31"/>
      <c r="V29" s="31"/>
      <c r="W29" s="31"/>
    </row>
    <row r="30" spans="1:23" ht="12.75">
      <c r="A30" s="12" t="s">
        <v>4</v>
      </c>
      <c r="C30" s="5" t="s">
        <v>34</v>
      </c>
      <c r="E30" s="10" t="s">
        <v>28</v>
      </c>
      <c r="F30" s="10" t="s">
        <v>242</v>
      </c>
      <c r="G30" s="20" t="s">
        <v>243</v>
      </c>
      <c r="H30" s="4"/>
      <c r="I30" s="10"/>
      <c r="J30" s="10"/>
      <c r="K30" s="10"/>
      <c r="M30" s="10"/>
      <c r="N30" s="4"/>
      <c r="O30" s="10"/>
      <c r="Q30" s="14" t="s">
        <v>28</v>
      </c>
      <c r="S30" s="10"/>
      <c r="T30" s="4"/>
      <c r="U30" s="10"/>
      <c r="W30" s="14" t="s">
        <v>28</v>
      </c>
    </row>
    <row r="32" spans="1:23" ht="12.75">
      <c r="A32" t="s">
        <v>231</v>
      </c>
      <c r="C32" s="13" t="s">
        <v>42</v>
      </c>
      <c r="E32" s="6">
        <v>858134</v>
      </c>
      <c r="F32" s="6">
        <v>142807</v>
      </c>
      <c r="G32" s="6">
        <v>33898</v>
      </c>
      <c r="Q32" s="18">
        <f aca="true" t="shared" si="6" ref="Q32:Q37">F32/E32</f>
        <v>0.16641573460555112</v>
      </c>
      <c r="W32" s="18">
        <f aca="true" t="shared" si="7" ref="W32:W37">G32/E32</f>
        <v>0.03950198919982194</v>
      </c>
    </row>
    <row r="33" spans="1:23" ht="12.75">
      <c r="A33" t="s">
        <v>232</v>
      </c>
      <c r="C33" s="13" t="s">
        <v>41</v>
      </c>
      <c r="E33" s="6">
        <v>297308</v>
      </c>
      <c r="F33" s="6">
        <v>32849</v>
      </c>
      <c r="G33" s="6">
        <v>18563</v>
      </c>
      <c r="I33" s="7"/>
      <c r="J33" s="7"/>
      <c r="K33" s="7"/>
      <c r="M33" s="8"/>
      <c r="O33" s="8"/>
      <c r="Q33" s="18">
        <f t="shared" si="6"/>
        <v>0.11048811333701078</v>
      </c>
      <c r="S33" s="8"/>
      <c r="U33" s="8"/>
      <c r="W33" s="18">
        <f t="shared" si="7"/>
        <v>0.06243693408855463</v>
      </c>
    </row>
    <row r="34" spans="1:23" ht="12.75">
      <c r="A34" t="s">
        <v>233</v>
      </c>
      <c r="C34" s="13" t="s">
        <v>43</v>
      </c>
      <c r="E34" s="6">
        <v>417917</v>
      </c>
      <c r="F34" s="6">
        <v>84984</v>
      </c>
      <c r="G34" s="6">
        <v>24695</v>
      </c>
      <c r="I34" s="7"/>
      <c r="J34" s="7"/>
      <c r="K34" s="7"/>
      <c r="M34" s="8"/>
      <c r="O34" s="8"/>
      <c r="Q34" s="18">
        <f t="shared" si="6"/>
        <v>0.2033513831693853</v>
      </c>
      <c r="S34" s="8"/>
      <c r="U34" s="8"/>
      <c r="W34" s="18">
        <f t="shared" si="7"/>
        <v>0.05909068068539925</v>
      </c>
    </row>
    <row r="35" spans="1:23" ht="12.75">
      <c r="A35" t="s">
        <v>358</v>
      </c>
      <c r="C35" s="4" t="s">
        <v>359</v>
      </c>
      <c r="E35" s="6">
        <v>790162</v>
      </c>
      <c r="F35" s="6">
        <v>177980</v>
      </c>
      <c r="G35" s="6">
        <v>90800</v>
      </c>
      <c r="I35" s="7"/>
      <c r="J35" s="7"/>
      <c r="K35" s="7"/>
      <c r="M35" s="8"/>
      <c r="O35" s="8"/>
      <c r="Q35" s="18">
        <f t="shared" si="6"/>
        <v>0.22524494976979403</v>
      </c>
      <c r="S35" s="8"/>
      <c r="U35" s="8"/>
      <c r="W35" s="18">
        <f t="shared" si="7"/>
        <v>0.11491314439317507</v>
      </c>
    </row>
    <row r="36" spans="5:23" ht="12.75">
      <c r="E36" s="7"/>
      <c r="F36" s="7"/>
      <c r="G36" s="7"/>
      <c r="I36" s="7"/>
      <c r="J36" s="7"/>
      <c r="K36" s="7"/>
      <c r="M36" s="8"/>
      <c r="O36" s="8"/>
      <c r="Q36" s="8"/>
      <c r="S36" s="8"/>
      <c r="U36" s="8"/>
      <c r="W36" s="8"/>
    </row>
    <row r="37" spans="1:23" ht="12.75">
      <c r="A37" t="s">
        <v>31</v>
      </c>
      <c r="C37" s="4">
        <v>699</v>
      </c>
      <c r="E37" s="6">
        <f>SUM(E32:E36)</f>
        <v>2363521</v>
      </c>
      <c r="F37" s="6">
        <f>SUM(F32:F36)</f>
        <v>438620</v>
      </c>
      <c r="G37" s="6">
        <f>SUM(G32:G35)</f>
        <v>167956</v>
      </c>
      <c r="I37" s="7"/>
      <c r="J37" s="7"/>
      <c r="K37" s="7"/>
      <c r="M37" s="8"/>
      <c r="O37" s="8"/>
      <c r="Q37" s="17">
        <f t="shared" si="6"/>
        <v>0.18557905768554628</v>
      </c>
      <c r="S37" s="8"/>
      <c r="U37" s="8"/>
      <c r="W37" s="17">
        <f t="shared" si="7"/>
        <v>0.07106177605360815</v>
      </c>
    </row>
    <row r="38" spans="5:23" ht="12.75">
      <c r="E38" s="7"/>
      <c r="F38" s="7"/>
      <c r="G38" s="7"/>
      <c r="I38" s="7"/>
      <c r="J38" s="7"/>
      <c r="K38" s="7"/>
      <c r="M38" s="8"/>
      <c r="O38" s="8"/>
      <c r="Q38" s="8"/>
      <c r="S38" s="8"/>
      <c r="U38" s="8"/>
      <c r="W38" s="8"/>
    </row>
    <row r="39" spans="1:23" ht="12.75">
      <c r="A39" s="9" t="s">
        <v>360</v>
      </c>
      <c r="E39" s="7"/>
      <c r="F39" s="7"/>
      <c r="G39" s="7"/>
      <c r="I39" s="7"/>
      <c r="J39" s="7"/>
      <c r="K39" s="7"/>
      <c r="M39" s="8"/>
      <c r="O39" s="8"/>
      <c r="Q39" s="8"/>
      <c r="S39" s="8"/>
      <c r="U39" s="8"/>
      <c r="W39" s="8"/>
    </row>
    <row r="40" spans="3:23" ht="12.75">
      <c r="C40" s="4">
        <v>1970</v>
      </c>
      <c r="E40" s="31" t="s">
        <v>222</v>
      </c>
      <c r="F40" s="31"/>
      <c r="G40" s="31"/>
      <c r="H40" s="31"/>
      <c r="I40" s="31"/>
      <c r="J40" s="31"/>
      <c r="K40" s="31"/>
      <c r="M40" s="31" t="s">
        <v>220</v>
      </c>
      <c r="N40" s="31"/>
      <c r="O40" s="31"/>
      <c r="P40" s="31"/>
      <c r="Q40" s="31"/>
      <c r="S40" s="31" t="s">
        <v>221</v>
      </c>
      <c r="T40" s="31"/>
      <c r="U40" s="31"/>
      <c r="V40" s="31"/>
      <c r="W40" s="31"/>
    </row>
    <row r="41" spans="1:23" ht="12.75">
      <c r="A41" s="12" t="s">
        <v>4</v>
      </c>
      <c r="C41" s="5" t="s">
        <v>34</v>
      </c>
      <c r="E41" s="10" t="s">
        <v>28</v>
      </c>
      <c r="F41" s="10" t="s">
        <v>242</v>
      </c>
      <c r="G41" s="20" t="s">
        <v>243</v>
      </c>
      <c r="H41" s="4"/>
      <c r="I41" s="10"/>
      <c r="J41" s="10"/>
      <c r="K41" s="10"/>
      <c r="M41" s="10"/>
      <c r="N41" s="4"/>
      <c r="O41" s="10"/>
      <c r="Q41" s="14" t="s">
        <v>28</v>
      </c>
      <c r="S41" s="10"/>
      <c r="T41" s="4"/>
      <c r="U41" s="10"/>
      <c r="W41" s="14" t="s">
        <v>28</v>
      </c>
    </row>
    <row r="43" spans="1:23" ht="12.75">
      <c r="A43" t="s">
        <v>361</v>
      </c>
      <c r="C43" s="13" t="s">
        <v>46</v>
      </c>
      <c r="E43" s="6">
        <v>215498</v>
      </c>
      <c r="F43" s="6">
        <v>54641</v>
      </c>
      <c r="G43" s="6">
        <v>79179</v>
      </c>
      <c r="H43" s="6"/>
      <c r="I43" s="6"/>
      <c r="Q43" s="18">
        <f>F43/E43</f>
        <v>0.25355687755802836</v>
      </c>
      <c r="W43" s="18">
        <f>G43/E43</f>
        <v>0.36742336355789845</v>
      </c>
    </row>
    <row r="44" spans="1:23" ht="12.75">
      <c r="A44" t="s">
        <v>362</v>
      </c>
      <c r="C44" s="4" t="s">
        <v>359</v>
      </c>
      <c r="E44" s="6">
        <v>251166</v>
      </c>
      <c r="F44" s="6">
        <v>68030</v>
      </c>
      <c r="G44" s="6">
        <v>62156</v>
      </c>
      <c r="H44" s="6"/>
      <c r="I44" s="6"/>
      <c r="J44" s="7"/>
      <c r="K44" s="7"/>
      <c r="M44" s="8"/>
      <c r="O44" s="8"/>
      <c r="Q44" s="18">
        <f>F44/E44</f>
        <v>0.27085672423815327</v>
      </c>
      <c r="S44" s="8"/>
      <c r="U44" s="8"/>
      <c r="W44" s="18">
        <f>G44/E44</f>
        <v>0.24746980084884102</v>
      </c>
    </row>
    <row r="45" spans="5:23" ht="12.75">
      <c r="E45" s="7"/>
      <c r="F45" s="7"/>
      <c r="G45" s="7"/>
      <c r="I45" s="7"/>
      <c r="J45" s="7"/>
      <c r="K45" s="7"/>
      <c r="M45" s="8"/>
      <c r="O45" s="8"/>
      <c r="Q45" s="8"/>
      <c r="S45" s="8"/>
      <c r="U45" s="8"/>
      <c r="W45" s="8"/>
    </row>
    <row r="46" spans="1:23" ht="12.75">
      <c r="A46" t="s">
        <v>31</v>
      </c>
      <c r="C46" s="4">
        <v>699</v>
      </c>
      <c r="E46" s="6">
        <f>SUM(E43:E45)</f>
        <v>466664</v>
      </c>
      <c r="F46" s="6">
        <f>SUM(F43:F45)</f>
        <v>122671</v>
      </c>
      <c r="G46" s="6">
        <f>SUM(G43:G44)</f>
        <v>141335</v>
      </c>
      <c r="I46" s="7"/>
      <c r="J46" s="7"/>
      <c r="K46" s="7"/>
      <c r="M46" s="8"/>
      <c r="O46" s="8"/>
      <c r="Q46" s="17">
        <f>F46/E46</f>
        <v>0.2628679306738896</v>
      </c>
      <c r="S46" s="8"/>
      <c r="U46" s="8"/>
      <c r="W46" s="17">
        <f>G46/E46</f>
        <v>0.30286244492825676</v>
      </c>
    </row>
    <row r="47" spans="5:23" ht="12.75">
      <c r="E47" s="7"/>
      <c r="F47" s="7"/>
      <c r="G47" s="7"/>
      <c r="I47" s="7"/>
      <c r="J47" s="7"/>
      <c r="K47" s="7"/>
      <c r="M47" s="8"/>
      <c r="O47" s="8"/>
      <c r="Q47" s="8"/>
      <c r="S47" s="8"/>
      <c r="U47" s="8"/>
      <c r="W47" s="8"/>
    </row>
    <row r="48" ht="12.75">
      <c r="A48" s="9" t="s">
        <v>85</v>
      </c>
    </row>
    <row r="49" spans="3:23" ht="12.75">
      <c r="C49" s="4">
        <v>1970</v>
      </c>
      <c r="E49" s="31" t="s">
        <v>222</v>
      </c>
      <c r="F49" s="31"/>
      <c r="G49" s="31"/>
      <c r="H49" s="31"/>
      <c r="I49" s="31"/>
      <c r="J49" s="31"/>
      <c r="K49" s="31"/>
      <c r="M49" s="31" t="s">
        <v>220</v>
      </c>
      <c r="N49" s="31"/>
      <c r="O49" s="31"/>
      <c r="P49" s="31"/>
      <c r="Q49" s="31"/>
      <c r="S49" s="31" t="s">
        <v>221</v>
      </c>
      <c r="T49" s="31"/>
      <c r="U49" s="31"/>
      <c r="V49" s="31"/>
      <c r="W49" s="31"/>
    </row>
    <row r="50" spans="1:23" ht="12.75">
      <c r="A50" s="12" t="s">
        <v>4</v>
      </c>
      <c r="C50" s="5" t="s">
        <v>34</v>
      </c>
      <c r="E50" s="10" t="s">
        <v>28</v>
      </c>
      <c r="F50" s="10" t="s">
        <v>242</v>
      </c>
      <c r="G50" s="20" t="s">
        <v>243</v>
      </c>
      <c r="H50" s="4"/>
      <c r="I50" s="10"/>
      <c r="J50" s="10"/>
      <c r="K50" s="10"/>
      <c r="M50" s="10"/>
      <c r="N50" s="4"/>
      <c r="O50" s="10"/>
      <c r="Q50" s="14" t="s">
        <v>28</v>
      </c>
      <c r="S50" s="10"/>
      <c r="T50" s="4"/>
      <c r="U50" s="10"/>
      <c r="W50" s="14" t="s">
        <v>28</v>
      </c>
    </row>
    <row r="52" spans="1:23" ht="12.75">
      <c r="A52" t="s">
        <v>56</v>
      </c>
      <c r="C52" s="13" t="s">
        <v>236</v>
      </c>
      <c r="E52" s="6">
        <v>145818</v>
      </c>
      <c r="F52" s="6">
        <v>24437</v>
      </c>
      <c r="G52" s="6">
        <v>88196</v>
      </c>
      <c r="Q52" s="18">
        <f aca="true" t="shared" si="8" ref="Q52:Q61">F52/E52</f>
        <v>0.16758562043094816</v>
      </c>
      <c r="W52" s="18">
        <f aca="true" t="shared" si="9" ref="W52:W65">G52/E52</f>
        <v>0.6048361656311292</v>
      </c>
    </row>
    <row r="53" spans="1:23" ht="12.75">
      <c r="A53" t="s">
        <v>237</v>
      </c>
      <c r="C53" s="13" t="s">
        <v>238</v>
      </c>
      <c r="E53" s="6">
        <v>90481</v>
      </c>
      <c r="F53" s="6">
        <v>17747</v>
      </c>
      <c r="G53" s="6">
        <v>56039</v>
      </c>
      <c r="Q53" s="18">
        <f t="shared" si="8"/>
        <v>0.1961406262088173</v>
      </c>
      <c r="W53" s="18">
        <f t="shared" si="9"/>
        <v>0.6193454979498458</v>
      </c>
    </row>
    <row r="54" spans="1:23" ht="12.75">
      <c r="A54" t="s">
        <v>103</v>
      </c>
      <c r="C54" s="13" t="s">
        <v>162</v>
      </c>
      <c r="E54" s="6">
        <v>84631</v>
      </c>
      <c r="F54" s="6">
        <v>22584</v>
      </c>
      <c r="G54" s="6">
        <v>45057</v>
      </c>
      <c r="Q54" s="18">
        <f t="shared" si="8"/>
        <v>0.26685257175266747</v>
      </c>
      <c r="W54" s="18">
        <f t="shared" si="9"/>
        <v>0.532393567368931</v>
      </c>
    </row>
    <row r="55" spans="1:23" ht="12.75">
      <c r="A55" t="s">
        <v>58</v>
      </c>
      <c r="C55" s="13" t="s">
        <v>69</v>
      </c>
      <c r="E55" s="6">
        <v>109137</v>
      </c>
      <c r="F55" s="6">
        <v>25720</v>
      </c>
      <c r="G55" s="6">
        <v>80109</v>
      </c>
      <c r="Q55" s="18">
        <f t="shared" si="8"/>
        <v>0.2356670973180498</v>
      </c>
      <c r="W55" s="18">
        <f t="shared" si="9"/>
        <v>0.7340223755463317</v>
      </c>
    </row>
    <row r="56" spans="1:23" ht="12.75">
      <c r="A56" t="s">
        <v>59</v>
      </c>
      <c r="C56" s="13" t="s">
        <v>70</v>
      </c>
      <c r="E56" s="6">
        <v>137234</v>
      </c>
      <c r="F56" s="6">
        <v>22039</v>
      </c>
      <c r="G56" s="6">
        <v>55826</v>
      </c>
      <c r="Q56" s="18">
        <f t="shared" si="8"/>
        <v>0.1605943133625778</v>
      </c>
      <c r="W56" s="18">
        <f t="shared" si="9"/>
        <v>0.40679423466487896</v>
      </c>
    </row>
    <row r="57" spans="1:23" ht="12.75">
      <c r="A57" t="s">
        <v>240</v>
      </c>
      <c r="C57" s="13" t="s">
        <v>239</v>
      </c>
      <c r="E57" s="6">
        <v>67724</v>
      </c>
      <c r="F57" s="6">
        <v>10214</v>
      </c>
      <c r="G57" s="6">
        <v>23835</v>
      </c>
      <c r="Q57" s="18">
        <f t="shared" si="8"/>
        <v>0.15081802610595949</v>
      </c>
      <c r="W57" s="18">
        <f t="shared" si="9"/>
        <v>0.35194318114700845</v>
      </c>
    </row>
    <row r="58" spans="1:23" ht="12.75">
      <c r="A58" t="s">
        <v>60</v>
      </c>
      <c r="C58" s="13" t="s">
        <v>72</v>
      </c>
      <c r="E58" s="6">
        <v>96158</v>
      </c>
      <c r="F58" s="6">
        <v>9965</v>
      </c>
      <c r="G58" s="6">
        <v>18646</v>
      </c>
      <c r="Q58" s="18">
        <f t="shared" si="8"/>
        <v>0.1036315231182013</v>
      </c>
      <c r="W58" s="18">
        <f t="shared" si="9"/>
        <v>0.19391002308700264</v>
      </c>
    </row>
    <row r="59" spans="1:23" ht="12.75">
      <c r="A59" t="s">
        <v>61</v>
      </c>
      <c r="C59" s="13" t="s">
        <v>241</v>
      </c>
      <c r="E59" s="6">
        <v>199972</v>
      </c>
      <c r="F59" s="6">
        <v>42768</v>
      </c>
      <c r="G59" s="6">
        <v>104780</v>
      </c>
      <c r="Q59" s="18">
        <f t="shared" si="8"/>
        <v>0.21386994179185087</v>
      </c>
      <c r="W59" s="18">
        <f t="shared" si="9"/>
        <v>0.5239733562698777</v>
      </c>
    </row>
    <row r="60" spans="1:23" ht="12.75">
      <c r="A60" t="s">
        <v>7</v>
      </c>
      <c r="C60" s="13" t="s">
        <v>37</v>
      </c>
      <c r="E60" s="6">
        <v>71265</v>
      </c>
      <c r="F60" s="6">
        <v>10305</v>
      </c>
      <c r="G60" s="6">
        <v>31229</v>
      </c>
      <c r="Q60" s="18">
        <f t="shared" si="8"/>
        <v>0.14460113660282045</v>
      </c>
      <c r="W60" s="18">
        <f t="shared" si="9"/>
        <v>0.4382094997544377</v>
      </c>
    </row>
    <row r="61" spans="1:23" ht="12.75">
      <c r="A61" t="s">
        <v>8</v>
      </c>
      <c r="C61" s="13" t="s">
        <v>38</v>
      </c>
      <c r="E61" s="6">
        <v>83376</v>
      </c>
      <c r="F61" s="6">
        <v>17914</v>
      </c>
      <c r="G61" s="6">
        <v>53249</v>
      </c>
      <c r="Q61" s="18">
        <f t="shared" si="8"/>
        <v>0.21485799270773365</v>
      </c>
      <c r="W61" s="18">
        <f t="shared" si="9"/>
        <v>0.6386610055651506</v>
      </c>
    </row>
    <row r="62" spans="3:23" ht="12.75">
      <c r="C62" s="4"/>
      <c r="Q62" s="15"/>
      <c r="W62" s="15"/>
    </row>
    <row r="63" spans="1:23" ht="12.75">
      <c r="A63" t="s">
        <v>66</v>
      </c>
      <c r="C63" s="4">
        <v>267</v>
      </c>
      <c r="E63" s="6">
        <f>SUM(E52:E56)</f>
        <v>567301</v>
      </c>
      <c r="F63" s="6">
        <f>SUM(F52:F56)</f>
        <v>112527</v>
      </c>
      <c r="G63" s="6">
        <f>SUM(G52:G56)</f>
        <v>325227</v>
      </c>
      <c r="Q63" s="17">
        <f>F63/E63</f>
        <v>0.1983550178829228</v>
      </c>
      <c r="W63" s="17">
        <f t="shared" si="9"/>
        <v>0.5732882543834754</v>
      </c>
    </row>
    <row r="64" spans="1:23" ht="12.75">
      <c r="A64" t="s">
        <v>67</v>
      </c>
      <c r="C64" s="4">
        <v>399</v>
      </c>
      <c r="E64" s="6">
        <f>SUM(E57:E59)</f>
        <v>363854</v>
      </c>
      <c r="F64" s="6">
        <f>SUM(F57:F59)</f>
        <v>62947</v>
      </c>
      <c r="G64" s="6">
        <f>SUM(G57:G59)</f>
        <v>147261</v>
      </c>
      <c r="Q64" s="17">
        <f>F64/E64</f>
        <v>0.17300070907561824</v>
      </c>
      <c r="W64" s="17">
        <f t="shared" si="9"/>
        <v>0.40472552177521753</v>
      </c>
    </row>
    <row r="65" spans="1:23" ht="12.75">
      <c r="A65" t="s">
        <v>33</v>
      </c>
      <c r="C65" s="4">
        <v>499</v>
      </c>
      <c r="E65" s="6">
        <f>SUM(E60:E61)</f>
        <v>154641</v>
      </c>
      <c r="F65" s="6">
        <f>SUM(F60:F61)</f>
        <v>28219</v>
      </c>
      <c r="G65" s="6">
        <f>SUM(G60:G61)</f>
        <v>84478</v>
      </c>
      <c r="Q65" s="17">
        <f>F65/E65</f>
        <v>0.18248071339424862</v>
      </c>
      <c r="W65" s="17">
        <f t="shared" si="9"/>
        <v>0.5462846205081446</v>
      </c>
    </row>
    <row r="66" ht="12.75">
      <c r="C66" s="4"/>
    </row>
    <row r="67" ht="12.75">
      <c r="A67" s="9" t="s">
        <v>295</v>
      </c>
    </row>
    <row r="68" spans="3:23" ht="12.75">
      <c r="C68" s="4">
        <v>1970</v>
      </c>
      <c r="E68" s="31" t="s">
        <v>222</v>
      </c>
      <c r="F68" s="31"/>
      <c r="G68" s="31"/>
      <c r="H68" s="31"/>
      <c r="I68" s="31"/>
      <c r="J68" s="31"/>
      <c r="K68" s="31"/>
      <c r="M68" s="31" t="s">
        <v>220</v>
      </c>
      <c r="N68" s="31"/>
      <c r="O68" s="31"/>
      <c r="P68" s="31"/>
      <c r="Q68" s="31"/>
      <c r="S68" s="31" t="s">
        <v>221</v>
      </c>
      <c r="T68" s="31"/>
      <c r="U68" s="31"/>
      <c r="V68" s="31"/>
      <c r="W68" s="31"/>
    </row>
    <row r="69" spans="1:23" ht="12.75">
      <c r="A69" s="12" t="s">
        <v>4</v>
      </c>
      <c r="C69" s="5" t="s">
        <v>34</v>
      </c>
      <c r="E69" s="10" t="s">
        <v>28</v>
      </c>
      <c r="F69" s="10" t="s">
        <v>242</v>
      </c>
      <c r="G69" s="20" t="s">
        <v>243</v>
      </c>
      <c r="H69" s="4"/>
      <c r="I69" s="10"/>
      <c r="J69" s="10"/>
      <c r="K69" s="10"/>
      <c r="M69" s="10"/>
      <c r="N69" s="4"/>
      <c r="O69" s="10"/>
      <c r="Q69" s="14" t="s">
        <v>28</v>
      </c>
      <c r="S69" s="10"/>
      <c r="T69" s="4"/>
      <c r="U69" s="10"/>
      <c r="W69" s="14" t="s">
        <v>28</v>
      </c>
    </row>
    <row r="70" ht="12.75">
      <c r="C70" s="4"/>
    </row>
    <row r="71" spans="1:23" ht="12.75">
      <c r="A71" t="s">
        <v>244</v>
      </c>
      <c r="C71" s="13" t="s">
        <v>245</v>
      </c>
      <c r="E71" s="6">
        <v>31282</v>
      </c>
      <c r="F71" s="6">
        <v>1695</v>
      </c>
      <c r="G71" s="6">
        <v>2040</v>
      </c>
      <c r="H71" s="6"/>
      <c r="I71" s="6"/>
      <c r="J71" s="6"/>
      <c r="K71" s="6"/>
      <c r="M71" s="4"/>
      <c r="N71" s="4"/>
      <c r="O71" s="4"/>
      <c r="Q71" s="18">
        <f aca="true" t="shared" si="10" ref="Q71:Q125">F71/E71</f>
        <v>0.05418451505658206</v>
      </c>
      <c r="S71" s="4"/>
      <c r="T71" s="4"/>
      <c r="U71" s="4"/>
      <c r="W71" s="18">
        <f aca="true" t="shared" si="11" ref="W71:W125">G71/E71</f>
        <v>0.06521322166101912</v>
      </c>
    </row>
    <row r="72" spans="1:23" ht="12.75">
      <c r="A72" t="s">
        <v>88</v>
      </c>
      <c r="C72" s="13" t="s">
        <v>148</v>
      </c>
      <c r="E72" s="6">
        <v>21428</v>
      </c>
      <c r="F72" s="6">
        <v>662</v>
      </c>
      <c r="G72" s="6">
        <v>932</v>
      </c>
      <c r="Q72" s="18">
        <f t="shared" si="10"/>
        <v>0.030894157177524733</v>
      </c>
      <c r="W72" s="18">
        <f t="shared" si="11"/>
        <v>0.043494493186484975</v>
      </c>
    </row>
    <row r="73" spans="1:23" ht="12.75">
      <c r="A73" t="s">
        <v>89</v>
      </c>
      <c r="C73" s="13" t="s">
        <v>149</v>
      </c>
      <c r="E73" s="6">
        <v>17398</v>
      </c>
      <c r="F73" s="6">
        <v>815</v>
      </c>
      <c r="G73" s="6">
        <v>2660</v>
      </c>
      <c r="Q73" s="18">
        <f t="shared" si="10"/>
        <v>0.04684446488102081</v>
      </c>
      <c r="W73" s="18">
        <f t="shared" si="11"/>
        <v>0.15289113691228876</v>
      </c>
    </row>
    <row r="74" spans="1:23" ht="12.75">
      <c r="A74" t="s">
        <v>90</v>
      </c>
      <c r="C74" s="13" t="s">
        <v>150</v>
      </c>
      <c r="E74" s="6">
        <v>8911</v>
      </c>
      <c r="F74" s="6">
        <v>447</v>
      </c>
      <c r="G74" s="6">
        <v>796</v>
      </c>
      <c r="Q74" s="18">
        <f t="shared" si="10"/>
        <v>0.05016272023341937</v>
      </c>
      <c r="W74" s="18">
        <f t="shared" si="11"/>
        <v>0.08932779710470205</v>
      </c>
    </row>
    <row r="75" spans="1:23" ht="12.75">
      <c r="A75" t="s">
        <v>246</v>
      </c>
      <c r="C75" s="13" t="s">
        <v>247</v>
      </c>
      <c r="E75" s="6">
        <v>23055</v>
      </c>
      <c r="F75" s="6">
        <v>1249</v>
      </c>
      <c r="G75" s="6">
        <v>1649</v>
      </c>
      <c r="Q75" s="18">
        <f t="shared" si="10"/>
        <v>0.054174799392756455</v>
      </c>
      <c r="W75" s="18">
        <f t="shared" si="11"/>
        <v>0.07152461505096508</v>
      </c>
    </row>
    <row r="76" spans="1:23" ht="12.75">
      <c r="A76" t="s">
        <v>94</v>
      </c>
      <c r="C76" s="13" t="s">
        <v>154</v>
      </c>
      <c r="E76" s="6">
        <v>20066</v>
      </c>
      <c r="F76" s="6">
        <v>749</v>
      </c>
      <c r="G76" s="6">
        <v>4821</v>
      </c>
      <c r="Q76" s="18">
        <f t="shared" si="10"/>
        <v>0.03732682148908602</v>
      </c>
      <c r="W76" s="18">
        <f t="shared" si="11"/>
        <v>0.24025715140037876</v>
      </c>
    </row>
    <row r="77" spans="1:23" ht="12.75">
      <c r="A77" t="s">
        <v>95</v>
      </c>
      <c r="C77" s="13" t="s">
        <v>155</v>
      </c>
      <c r="E77" s="6">
        <v>23636</v>
      </c>
      <c r="F77" s="6">
        <v>733</v>
      </c>
      <c r="G77" s="6">
        <v>3366</v>
      </c>
      <c r="Q77" s="18">
        <f t="shared" si="10"/>
        <v>0.0310120155694703</v>
      </c>
      <c r="W77" s="18">
        <f t="shared" si="11"/>
        <v>0.14240988322897274</v>
      </c>
    </row>
    <row r="78" spans="1:23" ht="12.75">
      <c r="A78" t="s">
        <v>96</v>
      </c>
      <c r="C78" s="13" t="s">
        <v>156</v>
      </c>
      <c r="E78" s="6">
        <v>33355</v>
      </c>
      <c r="F78" s="6">
        <v>1752</v>
      </c>
      <c r="G78" s="6">
        <v>3714</v>
      </c>
      <c r="Q78" s="18">
        <f t="shared" si="10"/>
        <v>0.05252585819217508</v>
      </c>
      <c r="W78" s="18">
        <f t="shared" si="11"/>
        <v>0.11134762404437117</v>
      </c>
    </row>
    <row r="79" spans="1:23" ht="12.75">
      <c r="A79" t="s">
        <v>250</v>
      </c>
      <c r="C79" s="13" t="s">
        <v>248</v>
      </c>
      <c r="E79" s="6">
        <v>5077</v>
      </c>
      <c r="F79" s="6">
        <v>138</v>
      </c>
      <c r="G79" s="6">
        <v>346</v>
      </c>
      <c r="Q79" s="18">
        <f t="shared" si="10"/>
        <v>0.027181406342328147</v>
      </c>
      <c r="W79" s="18">
        <f t="shared" si="11"/>
        <v>0.06815048256844593</v>
      </c>
    </row>
    <row r="80" spans="1:23" ht="12.75">
      <c r="A80" t="s">
        <v>218</v>
      </c>
      <c r="C80" s="13" t="s">
        <v>249</v>
      </c>
      <c r="E80" s="6">
        <v>10668</v>
      </c>
      <c r="F80" s="6">
        <v>285</v>
      </c>
      <c r="G80" s="6">
        <v>862</v>
      </c>
      <c r="Q80" s="18">
        <f t="shared" si="10"/>
        <v>0.02671541057367829</v>
      </c>
      <c r="W80" s="18">
        <f t="shared" si="11"/>
        <v>0.0808023997000375</v>
      </c>
    </row>
    <row r="81" spans="1:23" ht="12.75">
      <c r="A81" t="s">
        <v>251</v>
      </c>
      <c r="C81" s="13" t="s">
        <v>252</v>
      </c>
      <c r="E81" s="6">
        <v>9867</v>
      </c>
      <c r="F81" s="6">
        <v>416</v>
      </c>
      <c r="G81" s="6">
        <v>907</v>
      </c>
      <c r="Q81" s="18">
        <f t="shared" si="10"/>
        <v>0.04216073781291173</v>
      </c>
      <c r="W81" s="18">
        <f t="shared" si="11"/>
        <v>0.09192257018343974</v>
      </c>
    </row>
    <row r="82" spans="1:23" ht="12.75">
      <c r="A82" t="s">
        <v>253</v>
      </c>
      <c r="C82" s="13" t="s">
        <v>254</v>
      </c>
      <c r="E82" s="6">
        <v>28175</v>
      </c>
      <c r="F82" s="6">
        <v>1480</v>
      </c>
      <c r="G82" s="6">
        <v>2786</v>
      </c>
      <c r="Q82" s="18">
        <f t="shared" si="10"/>
        <v>0.052528837622005324</v>
      </c>
      <c r="W82" s="18">
        <f t="shared" si="11"/>
        <v>0.09888198757763975</v>
      </c>
    </row>
    <row r="83" spans="1:23" ht="12.75">
      <c r="A83" t="s">
        <v>255</v>
      </c>
      <c r="C83" s="13" t="s">
        <v>159</v>
      </c>
      <c r="E83" s="6">
        <v>3516</v>
      </c>
      <c r="F83" s="6">
        <v>155</v>
      </c>
      <c r="G83" s="6">
        <v>425</v>
      </c>
      <c r="Q83" s="18">
        <f t="shared" si="10"/>
        <v>0.044084186575654154</v>
      </c>
      <c r="W83" s="18">
        <f t="shared" si="11"/>
        <v>0.12087599544937429</v>
      </c>
    </row>
    <row r="84" spans="1:23" ht="12.75">
      <c r="A84" t="s">
        <v>256</v>
      </c>
      <c r="C84" s="13" t="s">
        <v>260</v>
      </c>
      <c r="E84" s="6">
        <v>5384</v>
      </c>
      <c r="F84" s="6">
        <v>502</v>
      </c>
      <c r="G84" s="6">
        <v>933</v>
      </c>
      <c r="Q84" s="18">
        <f t="shared" si="10"/>
        <v>0.09323922734026746</v>
      </c>
      <c r="W84" s="18">
        <f t="shared" si="11"/>
        <v>0.17329123328380386</v>
      </c>
    </row>
    <row r="85" spans="1:23" ht="12.75">
      <c r="A85" t="s">
        <v>257</v>
      </c>
      <c r="C85" s="13" t="s">
        <v>261</v>
      </c>
      <c r="E85" s="6">
        <v>7386</v>
      </c>
      <c r="F85" s="6">
        <v>502</v>
      </c>
      <c r="G85" s="6">
        <v>1575</v>
      </c>
      <c r="Q85" s="18">
        <f t="shared" si="10"/>
        <v>0.06796642296236122</v>
      </c>
      <c r="W85" s="18">
        <f t="shared" si="11"/>
        <v>0.2132412672623883</v>
      </c>
    </row>
    <row r="86" spans="1:23" ht="12.75">
      <c r="A86" t="s">
        <v>258</v>
      </c>
      <c r="C86" s="13" t="s">
        <v>160</v>
      </c>
      <c r="E86" s="6">
        <v>4393</v>
      </c>
      <c r="F86" s="6">
        <v>470</v>
      </c>
      <c r="G86" s="6">
        <v>639</v>
      </c>
      <c r="Q86" s="18">
        <f t="shared" si="10"/>
        <v>0.1069883906214432</v>
      </c>
      <c r="W86" s="18">
        <f t="shared" si="11"/>
        <v>0.14545868427043024</v>
      </c>
    </row>
    <row r="87" spans="1:23" ht="12.75">
      <c r="A87" t="s">
        <v>259</v>
      </c>
      <c r="C87" s="13" t="s">
        <v>262</v>
      </c>
      <c r="E87" s="6">
        <v>24916</v>
      </c>
      <c r="F87" s="6">
        <v>1400</v>
      </c>
      <c r="G87" s="6">
        <v>2698</v>
      </c>
      <c r="Q87" s="18">
        <f t="shared" si="10"/>
        <v>0.05618879434901268</v>
      </c>
      <c r="W87" s="18">
        <f t="shared" si="11"/>
        <v>0.10828383368116873</v>
      </c>
    </row>
    <row r="88" spans="1:23" ht="12.75">
      <c r="A88" t="s">
        <v>263</v>
      </c>
      <c r="C88" s="13" t="s">
        <v>267</v>
      </c>
      <c r="E88" s="6">
        <v>6327</v>
      </c>
      <c r="F88" s="6">
        <v>231</v>
      </c>
      <c r="G88" s="6">
        <v>376</v>
      </c>
      <c r="Q88" s="18">
        <f t="shared" si="10"/>
        <v>0.036510194404931244</v>
      </c>
      <c r="W88" s="18">
        <f t="shared" si="11"/>
        <v>0.05942784890153311</v>
      </c>
    </row>
    <row r="89" spans="1:23" ht="12.75">
      <c r="A89" t="s">
        <v>264</v>
      </c>
      <c r="C89" s="13" t="s">
        <v>268</v>
      </c>
      <c r="E89" s="6">
        <v>16601</v>
      </c>
      <c r="F89" s="6">
        <v>1345</v>
      </c>
      <c r="G89" s="6">
        <v>1724</v>
      </c>
      <c r="Q89" s="18">
        <f t="shared" si="10"/>
        <v>0.081019215709897</v>
      </c>
      <c r="W89" s="18">
        <f t="shared" si="11"/>
        <v>0.10384916571290886</v>
      </c>
    </row>
    <row r="90" spans="1:23" ht="12.75">
      <c r="A90" t="s">
        <v>265</v>
      </c>
      <c r="C90" s="13" t="s">
        <v>269</v>
      </c>
      <c r="E90" s="6">
        <v>48944</v>
      </c>
      <c r="F90" s="6">
        <v>2400</v>
      </c>
      <c r="G90" s="6">
        <v>2536</v>
      </c>
      <c r="Q90" s="18">
        <f t="shared" si="10"/>
        <v>0.04903563255966002</v>
      </c>
      <c r="W90" s="18">
        <f t="shared" si="11"/>
        <v>0.05181431840470742</v>
      </c>
    </row>
    <row r="91" spans="1:23" ht="12.75">
      <c r="A91" t="s">
        <v>266</v>
      </c>
      <c r="C91" s="13" t="s">
        <v>270</v>
      </c>
      <c r="E91" s="6">
        <v>4204</v>
      </c>
      <c r="F91" s="6">
        <v>396</v>
      </c>
      <c r="G91" s="6">
        <v>223</v>
      </c>
      <c r="Q91" s="18">
        <f t="shared" si="10"/>
        <v>0.09419600380589914</v>
      </c>
      <c r="W91" s="18">
        <f t="shared" si="11"/>
        <v>0.053044719314938156</v>
      </c>
    </row>
    <row r="92" spans="1:23" ht="12.75">
      <c r="A92" t="s">
        <v>104</v>
      </c>
      <c r="C92" s="13" t="s">
        <v>163</v>
      </c>
      <c r="E92" s="6">
        <v>30481</v>
      </c>
      <c r="F92" s="6">
        <v>1449</v>
      </c>
      <c r="G92" s="6">
        <v>4475</v>
      </c>
      <c r="Q92" s="18">
        <f t="shared" si="10"/>
        <v>0.04753781043929005</v>
      </c>
      <c r="W92" s="18">
        <f t="shared" si="11"/>
        <v>0.14681276860995374</v>
      </c>
    </row>
    <row r="93" spans="1:23" ht="12.75">
      <c r="A93" t="s">
        <v>105</v>
      </c>
      <c r="C93" s="13" t="s">
        <v>164</v>
      </c>
      <c r="E93" s="6">
        <v>13124</v>
      </c>
      <c r="F93" s="6">
        <v>1098</v>
      </c>
      <c r="G93" s="6">
        <v>2062</v>
      </c>
      <c r="Q93" s="18">
        <f t="shared" si="10"/>
        <v>0.08366351722035964</v>
      </c>
      <c r="W93" s="18">
        <f t="shared" si="11"/>
        <v>0.15711673270344406</v>
      </c>
    </row>
    <row r="94" spans="1:23" ht="12.75">
      <c r="A94" t="s">
        <v>271</v>
      </c>
      <c r="C94" s="13" t="s">
        <v>272</v>
      </c>
      <c r="E94" s="6">
        <v>7501</v>
      </c>
      <c r="F94" s="6">
        <v>342</v>
      </c>
      <c r="G94" s="6">
        <v>759</v>
      </c>
      <c r="Q94" s="18">
        <f t="shared" si="10"/>
        <v>0.045593920810558596</v>
      </c>
      <c r="W94" s="18">
        <f t="shared" si="11"/>
        <v>0.10118650846553792</v>
      </c>
    </row>
    <row r="95" spans="1:23" ht="12.75">
      <c r="A95" t="s">
        <v>108</v>
      </c>
      <c r="C95" s="13" t="s">
        <v>168</v>
      </c>
      <c r="E95" s="6">
        <v>11237</v>
      </c>
      <c r="F95" s="6">
        <v>644</v>
      </c>
      <c r="G95" s="6">
        <v>662</v>
      </c>
      <c r="Q95" s="18">
        <f t="shared" si="10"/>
        <v>0.057310670107679984</v>
      </c>
      <c r="W95" s="18">
        <f t="shared" si="11"/>
        <v>0.0589125211355344</v>
      </c>
    </row>
    <row r="96" spans="1:23" ht="12.75">
      <c r="A96" t="s">
        <v>273</v>
      </c>
      <c r="C96" s="13" t="s">
        <v>274</v>
      </c>
      <c r="E96" s="6">
        <v>5944</v>
      </c>
      <c r="F96" s="6">
        <v>428</v>
      </c>
      <c r="G96" s="6">
        <v>1457</v>
      </c>
      <c r="Q96" s="18">
        <f t="shared" si="10"/>
        <v>0.07200538358008075</v>
      </c>
      <c r="W96" s="18">
        <f t="shared" si="11"/>
        <v>0.24512113055181695</v>
      </c>
    </row>
    <row r="97" spans="1:23" ht="12.75">
      <c r="A97" t="s">
        <v>293</v>
      </c>
      <c r="C97" s="13" t="s">
        <v>294</v>
      </c>
      <c r="E97" s="6">
        <v>8824</v>
      </c>
      <c r="F97" s="6">
        <v>415</v>
      </c>
      <c r="G97" s="6">
        <v>784</v>
      </c>
      <c r="Q97" s="18">
        <f t="shared" si="10"/>
        <v>0.04703082502266546</v>
      </c>
      <c r="W97" s="18">
        <f t="shared" si="11"/>
        <v>0.08884859474161379</v>
      </c>
    </row>
    <row r="98" spans="1:23" ht="12.75">
      <c r="A98" t="s">
        <v>111</v>
      </c>
      <c r="C98" s="13" t="s">
        <v>170</v>
      </c>
      <c r="E98" s="6">
        <v>36659</v>
      </c>
      <c r="F98" s="6">
        <v>2006</v>
      </c>
      <c r="G98" s="6">
        <v>1971</v>
      </c>
      <c r="Q98" s="18">
        <f t="shared" si="10"/>
        <v>0.054720532474972036</v>
      </c>
      <c r="W98" s="18">
        <f t="shared" si="11"/>
        <v>0.053765787391909216</v>
      </c>
    </row>
    <row r="99" spans="1:23" ht="12.75">
      <c r="A99" t="s">
        <v>112</v>
      </c>
      <c r="C99" s="13" t="s">
        <v>172</v>
      </c>
      <c r="E99" s="6">
        <v>19141</v>
      </c>
      <c r="F99" s="6">
        <v>1021</v>
      </c>
      <c r="G99" s="6">
        <v>2644</v>
      </c>
      <c r="Q99" s="18">
        <f t="shared" si="10"/>
        <v>0.05334099576824617</v>
      </c>
      <c r="W99" s="18">
        <f t="shared" si="11"/>
        <v>0.13813280392873936</v>
      </c>
    </row>
    <row r="100" spans="1:23" ht="12.75">
      <c r="A100" t="s">
        <v>113</v>
      </c>
      <c r="C100" s="13" t="s">
        <v>173</v>
      </c>
      <c r="E100" s="6">
        <v>17251</v>
      </c>
      <c r="F100" s="6">
        <v>1337</v>
      </c>
      <c r="G100" s="6">
        <v>1963</v>
      </c>
      <c r="Q100" s="18">
        <f t="shared" si="10"/>
        <v>0.07750275346356733</v>
      </c>
      <c r="W100" s="18">
        <f t="shared" si="11"/>
        <v>0.11379050489826677</v>
      </c>
    </row>
    <row r="101" spans="1:23" ht="12.75">
      <c r="A101" t="s">
        <v>114</v>
      </c>
      <c r="C101" s="13" t="s">
        <v>174</v>
      </c>
      <c r="E101" s="6">
        <v>22976</v>
      </c>
      <c r="F101" s="6">
        <v>985</v>
      </c>
      <c r="G101" s="6">
        <v>538</v>
      </c>
      <c r="Q101" s="18">
        <f t="shared" si="10"/>
        <v>0.0428708217270195</v>
      </c>
      <c r="W101" s="18">
        <f t="shared" si="11"/>
        <v>0.02341573816155989</v>
      </c>
    </row>
    <row r="102" spans="1:23" ht="12.75">
      <c r="A102" t="s">
        <v>116</v>
      </c>
      <c r="C102" s="13" t="s">
        <v>176</v>
      </c>
      <c r="E102" s="6">
        <v>5991</v>
      </c>
      <c r="F102" s="6">
        <v>338</v>
      </c>
      <c r="G102" s="6">
        <v>243</v>
      </c>
      <c r="Q102" s="18">
        <f t="shared" si="10"/>
        <v>0.05641796027374395</v>
      </c>
      <c r="W102" s="18">
        <f t="shared" si="11"/>
        <v>0.04056084126189284</v>
      </c>
    </row>
    <row r="103" spans="1:23" ht="12.75">
      <c r="A103" t="s">
        <v>118</v>
      </c>
      <c r="C103" s="13" t="s">
        <v>178</v>
      </c>
      <c r="E103" s="6">
        <v>5391</v>
      </c>
      <c r="F103" s="6">
        <v>187</v>
      </c>
      <c r="G103" s="6">
        <v>884</v>
      </c>
      <c r="Q103" s="18">
        <f t="shared" si="10"/>
        <v>0.03468744203301799</v>
      </c>
      <c r="W103" s="18">
        <f t="shared" si="11"/>
        <v>0.16397699870153962</v>
      </c>
    </row>
    <row r="104" spans="1:23" ht="12.75">
      <c r="A104" t="s">
        <v>275</v>
      </c>
      <c r="C104" s="13" t="s">
        <v>276</v>
      </c>
      <c r="E104" s="6">
        <v>35363</v>
      </c>
      <c r="F104" s="6">
        <v>2006</v>
      </c>
      <c r="G104" s="6">
        <v>3300</v>
      </c>
      <c r="Q104" s="18">
        <f t="shared" si="10"/>
        <v>0.0567259565082148</v>
      </c>
      <c r="W104" s="18">
        <f t="shared" si="11"/>
        <v>0.09331787461471029</v>
      </c>
    </row>
    <row r="105" spans="1:23" ht="12.75">
      <c r="A105" t="s">
        <v>121</v>
      </c>
      <c r="C105" s="13" t="s">
        <v>181</v>
      </c>
      <c r="E105" s="6">
        <v>9644</v>
      </c>
      <c r="F105" s="6">
        <v>145</v>
      </c>
      <c r="G105" s="6">
        <v>119</v>
      </c>
      <c r="Q105" s="18">
        <f t="shared" si="10"/>
        <v>0.015035255080879302</v>
      </c>
      <c r="W105" s="18">
        <f t="shared" si="11"/>
        <v>0.012339278307756118</v>
      </c>
    </row>
    <row r="106" spans="1:23" ht="12.75">
      <c r="A106" t="s">
        <v>141</v>
      </c>
      <c r="C106" s="13" t="s">
        <v>187</v>
      </c>
      <c r="E106" s="6">
        <v>26571</v>
      </c>
      <c r="F106" s="6">
        <v>714</v>
      </c>
      <c r="G106" s="6">
        <v>201</v>
      </c>
      <c r="Q106" s="18">
        <f t="shared" si="10"/>
        <v>0.026871401151631478</v>
      </c>
      <c r="W106" s="18">
        <f t="shared" si="11"/>
        <v>0.007564638139324828</v>
      </c>
    </row>
    <row r="107" spans="1:23" ht="12.75">
      <c r="A107" t="s">
        <v>142</v>
      </c>
      <c r="C107" s="13" t="s">
        <v>277</v>
      </c>
      <c r="E107" s="6">
        <v>7845</v>
      </c>
      <c r="F107" s="6">
        <v>214</v>
      </c>
      <c r="G107" s="6">
        <v>202</v>
      </c>
      <c r="Q107" s="18">
        <f t="shared" si="10"/>
        <v>0.027278521351179096</v>
      </c>
      <c r="W107" s="18">
        <f t="shared" si="11"/>
        <v>0.025748884639898023</v>
      </c>
    </row>
    <row r="108" spans="1:23" ht="12.75">
      <c r="A108" t="s">
        <v>127</v>
      </c>
      <c r="C108" s="13" t="s">
        <v>189</v>
      </c>
      <c r="E108" s="6">
        <v>51668</v>
      </c>
      <c r="F108" s="6">
        <v>2785</v>
      </c>
      <c r="G108" s="6">
        <v>12444</v>
      </c>
      <c r="Q108" s="18">
        <f t="shared" si="10"/>
        <v>0.05390183479136022</v>
      </c>
      <c r="W108" s="18">
        <f t="shared" si="11"/>
        <v>0.24084539753812806</v>
      </c>
    </row>
    <row r="109" spans="1:23" ht="12.75">
      <c r="A109" t="s">
        <v>128</v>
      </c>
      <c r="C109" s="13" t="s">
        <v>192</v>
      </c>
      <c r="E109" s="6">
        <v>21099</v>
      </c>
      <c r="F109" s="6">
        <v>1097</v>
      </c>
      <c r="G109" s="6">
        <v>1744</v>
      </c>
      <c r="Q109" s="18">
        <f t="shared" si="10"/>
        <v>0.05199298544954737</v>
      </c>
      <c r="W109" s="18">
        <f t="shared" si="11"/>
        <v>0.08265794587421205</v>
      </c>
    </row>
    <row r="110" spans="1:23" ht="12.75">
      <c r="A110" t="s">
        <v>190</v>
      </c>
      <c r="C110" s="13" t="s">
        <v>191</v>
      </c>
      <c r="E110" s="6">
        <v>34958</v>
      </c>
      <c r="F110" s="6">
        <v>1735</v>
      </c>
      <c r="G110" s="6">
        <v>2163</v>
      </c>
      <c r="Q110" s="18">
        <f t="shared" si="10"/>
        <v>0.04963098575433377</v>
      </c>
      <c r="W110" s="18">
        <f t="shared" si="11"/>
        <v>0.061874249098918706</v>
      </c>
    </row>
    <row r="111" spans="1:23" ht="12.75">
      <c r="A111" t="s">
        <v>278</v>
      </c>
      <c r="C111" s="13" t="s">
        <v>281</v>
      </c>
      <c r="E111" s="6">
        <v>27331</v>
      </c>
      <c r="F111" s="6">
        <v>1973</v>
      </c>
      <c r="G111" s="6">
        <v>3829</v>
      </c>
      <c r="Q111" s="18">
        <f t="shared" si="10"/>
        <v>0.07218908931250229</v>
      </c>
      <c r="W111" s="18">
        <f t="shared" si="11"/>
        <v>0.140097325381435</v>
      </c>
    </row>
    <row r="112" spans="1:23" ht="12.75">
      <c r="A112" t="s">
        <v>279</v>
      </c>
      <c r="C112" s="13" t="s">
        <v>280</v>
      </c>
      <c r="E112" s="6">
        <v>6156</v>
      </c>
      <c r="F112" s="6">
        <v>895</v>
      </c>
      <c r="G112" s="6">
        <v>1276</v>
      </c>
      <c r="Q112" s="18">
        <f t="shared" si="10"/>
        <v>0.1453866146848603</v>
      </c>
      <c r="W112" s="18">
        <f t="shared" si="11"/>
        <v>0.20727745289148797</v>
      </c>
    </row>
    <row r="113" spans="1:23" ht="12.75">
      <c r="A113" t="s">
        <v>282</v>
      </c>
      <c r="C113" s="13" t="s">
        <v>283</v>
      </c>
      <c r="E113" s="6">
        <v>16567</v>
      </c>
      <c r="F113" s="6">
        <v>1686</v>
      </c>
      <c r="G113" s="6">
        <v>4312</v>
      </c>
      <c r="Q113" s="18">
        <f t="shared" si="10"/>
        <v>0.10176857608498822</v>
      </c>
      <c r="W113" s="18">
        <f t="shared" si="11"/>
        <v>0.26027645319007664</v>
      </c>
    </row>
    <row r="114" spans="1:23" ht="12.75">
      <c r="A114" t="s">
        <v>130</v>
      </c>
      <c r="C114" s="13" t="s">
        <v>194</v>
      </c>
      <c r="E114" s="6">
        <v>4278</v>
      </c>
      <c r="F114" s="6">
        <v>249</v>
      </c>
      <c r="G114" s="6">
        <v>262</v>
      </c>
      <c r="Q114" s="18">
        <f t="shared" si="10"/>
        <v>0.05820476858345021</v>
      </c>
      <c r="W114" s="18">
        <f t="shared" si="11"/>
        <v>0.06124357176250585</v>
      </c>
    </row>
    <row r="115" spans="1:23" ht="12.75">
      <c r="A115" t="s">
        <v>284</v>
      </c>
      <c r="C115" s="13" t="s">
        <v>285</v>
      </c>
      <c r="E115" s="6">
        <v>5036</v>
      </c>
      <c r="F115" s="6">
        <v>166</v>
      </c>
      <c r="G115" s="6">
        <v>881</v>
      </c>
      <c r="Q115" s="18">
        <f t="shared" si="10"/>
        <v>0.0329626687847498</v>
      </c>
      <c r="W115" s="18">
        <f t="shared" si="11"/>
        <v>0.17494042891183478</v>
      </c>
    </row>
    <row r="116" spans="1:23" ht="12.75">
      <c r="A116" t="s">
        <v>286</v>
      </c>
      <c r="C116" s="13" t="s">
        <v>287</v>
      </c>
      <c r="E116" s="6">
        <v>39495</v>
      </c>
      <c r="F116" s="6">
        <v>3360</v>
      </c>
      <c r="G116" s="6">
        <v>7187</v>
      </c>
      <c r="Q116" s="18">
        <f t="shared" si="10"/>
        <v>0.0850740600075959</v>
      </c>
      <c r="W116" s="18">
        <f t="shared" si="11"/>
        <v>0.18197240156981898</v>
      </c>
    </row>
    <row r="117" spans="1:23" ht="12.75">
      <c r="A117" t="s">
        <v>288</v>
      </c>
      <c r="C117" s="13" t="s">
        <v>289</v>
      </c>
      <c r="E117" s="6">
        <v>18288</v>
      </c>
      <c r="F117" s="6">
        <v>2541</v>
      </c>
      <c r="G117" s="6">
        <v>6836</v>
      </c>
      <c r="Q117" s="18">
        <f t="shared" si="10"/>
        <v>0.13894356955380577</v>
      </c>
      <c r="W117" s="18">
        <f t="shared" si="11"/>
        <v>0.3737970253718285</v>
      </c>
    </row>
    <row r="118" spans="1:23" ht="12.75">
      <c r="A118" t="s">
        <v>136</v>
      </c>
      <c r="C118" s="13" t="s">
        <v>292</v>
      </c>
      <c r="E118" s="6">
        <v>63644</v>
      </c>
      <c r="F118" s="6">
        <v>3842</v>
      </c>
      <c r="G118" s="6">
        <v>12321</v>
      </c>
      <c r="Q118" s="18">
        <f t="shared" si="10"/>
        <v>0.0603670416692854</v>
      </c>
      <c r="W118" s="18">
        <f t="shared" si="11"/>
        <v>0.19359248318773176</v>
      </c>
    </row>
    <row r="119" spans="1:23" ht="12.75">
      <c r="A119" t="s">
        <v>290</v>
      </c>
      <c r="C119" s="13" t="s">
        <v>291</v>
      </c>
      <c r="E119" s="6">
        <v>45379</v>
      </c>
      <c r="F119" s="6">
        <v>2077</v>
      </c>
      <c r="G119" s="6">
        <v>1638</v>
      </c>
      <c r="Q119" s="18">
        <f t="shared" si="10"/>
        <v>0.04577006985610084</v>
      </c>
      <c r="W119" s="18">
        <f t="shared" si="11"/>
        <v>0.03609599153793605</v>
      </c>
    </row>
    <row r="120" spans="1:23" ht="12.75">
      <c r="A120" t="s">
        <v>137</v>
      </c>
      <c r="C120" s="13" t="s">
        <v>201</v>
      </c>
      <c r="E120" s="6">
        <v>4477</v>
      </c>
      <c r="F120" s="6">
        <v>87</v>
      </c>
      <c r="G120" s="6">
        <v>216</v>
      </c>
      <c r="Q120" s="18">
        <f t="shared" si="10"/>
        <v>0.01943265579629216</v>
      </c>
      <c r="W120" s="18">
        <f t="shared" si="11"/>
        <v>0.04824659370113916</v>
      </c>
    </row>
    <row r="121" spans="1:23" ht="12.75">
      <c r="A121" t="s">
        <v>138</v>
      </c>
      <c r="C121" s="13" t="s">
        <v>202</v>
      </c>
      <c r="E121" s="6">
        <v>13733</v>
      </c>
      <c r="F121" s="6">
        <v>334</v>
      </c>
      <c r="G121" s="6">
        <v>157</v>
      </c>
      <c r="Q121" s="18">
        <f t="shared" si="10"/>
        <v>0.02432097866453069</v>
      </c>
      <c r="W121" s="18">
        <f t="shared" si="11"/>
        <v>0.011432316318357241</v>
      </c>
    </row>
    <row r="122" spans="1:23" ht="12.75">
      <c r="A122" t="s">
        <v>139</v>
      </c>
      <c r="C122" s="13" t="s">
        <v>203</v>
      </c>
      <c r="E122" s="6">
        <v>5963</v>
      </c>
      <c r="F122" s="6">
        <v>184</v>
      </c>
      <c r="G122" s="6">
        <v>179</v>
      </c>
      <c r="Q122" s="18">
        <f t="shared" si="10"/>
        <v>0.030856951199060876</v>
      </c>
      <c r="W122" s="18">
        <f t="shared" si="11"/>
        <v>0.030018447090390744</v>
      </c>
    </row>
    <row r="123" spans="1:23" ht="12.75">
      <c r="A123" t="s">
        <v>63</v>
      </c>
      <c r="C123" s="13" t="s">
        <v>73</v>
      </c>
      <c r="E123" s="6">
        <v>782</v>
      </c>
      <c r="F123" s="6">
        <v>42</v>
      </c>
      <c r="G123" s="6">
        <v>85</v>
      </c>
      <c r="Q123" s="18">
        <f t="shared" si="10"/>
        <v>0.05370843989769821</v>
      </c>
      <c r="W123" s="18">
        <f t="shared" si="11"/>
        <v>0.10869565217391304</v>
      </c>
    </row>
    <row r="124" spans="1:23" ht="12.75">
      <c r="A124" t="s">
        <v>64</v>
      </c>
      <c r="C124" s="13" t="s">
        <v>74</v>
      </c>
      <c r="E124" s="6">
        <v>2877</v>
      </c>
      <c r="F124" s="6">
        <v>286</v>
      </c>
      <c r="G124" s="6">
        <v>458</v>
      </c>
      <c r="Q124" s="18">
        <f t="shared" si="10"/>
        <v>0.09940910670837678</v>
      </c>
      <c r="W124" s="18">
        <f t="shared" si="11"/>
        <v>0.1591936044490789</v>
      </c>
    </row>
    <row r="125" spans="1:23" ht="12.75">
      <c r="A125" t="s">
        <v>8</v>
      </c>
      <c r="C125" s="13" t="s">
        <v>38</v>
      </c>
      <c r="E125" s="6">
        <v>4884</v>
      </c>
      <c r="F125" s="6">
        <v>572</v>
      </c>
      <c r="G125" s="6">
        <v>1296</v>
      </c>
      <c r="Q125" s="18">
        <f t="shared" si="10"/>
        <v>0.11711711711711711</v>
      </c>
      <c r="W125" s="18">
        <f t="shared" si="11"/>
        <v>0.26535626535626533</v>
      </c>
    </row>
    <row r="126" spans="3:23" ht="12.75">
      <c r="C126" s="4"/>
      <c r="E126" s="6"/>
      <c r="F126" s="6"/>
      <c r="G126" s="6"/>
      <c r="Q126" s="15"/>
      <c r="W126" s="15"/>
    </row>
    <row r="127" spans="1:23" ht="12.75">
      <c r="A127" t="s">
        <v>66</v>
      </c>
      <c r="C127" s="4">
        <v>267</v>
      </c>
      <c r="E127" s="6">
        <f>SUM(E71:E98)</f>
        <v>468359</v>
      </c>
      <c r="F127" s="6">
        <f>SUM(F71:F98)</f>
        <v>24204</v>
      </c>
      <c r="G127" s="6">
        <f>SUM(G71:G98)</f>
        <v>48178</v>
      </c>
      <c r="Q127" s="17">
        <f>F127/E127</f>
        <v>0.05167830659814373</v>
      </c>
      <c r="W127" s="17">
        <f>G127/E127</f>
        <v>0.10286553690651828</v>
      </c>
    </row>
    <row r="128" spans="1:23" ht="12.75">
      <c r="A128" t="s">
        <v>67</v>
      </c>
      <c r="C128" s="4">
        <v>399</v>
      </c>
      <c r="E128" s="6">
        <f>SUM(E99:E122)</f>
        <v>508245</v>
      </c>
      <c r="F128" s="6">
        <f>SUM(F99:F122)</f>
        <v>29958</v>
      </c>
      <c r="G128" s="6">
        <f>SUM(G99:G122)</f>
        <v>65539</v>
      </c>
      <c r="Q128" s="17">
        <f>F128/E128</f>
        <v>0.05894401322196972</v>
      </c>
      <c r="W128" s="17">
        <f>G128/E128</f>
        <v>0.12895158830878808</v>
      </c>
    </row>
    <row r="129" spans="1:23" ht="12.75">
      <c r="A129" t="s">
        <v>33</v>
      </c>
      <c r="C129" s="4">
        <v>499</v>
      </c>
      <c r="E129" s="6">
        <f>SUM(E123:E125)</f>
        <v>8543</v>
      </c>
      <c r="F129" s="6">
        <f>SUM(F123:F125)</f>
        <v>900</v>
      </c>
      <c r="G129" s="6">
        <f>SUM(G123:G125)</f>
        <v>1839</v>
      </c>
      <c r="Q129" s="17">
        <f>F129/E129</f>
        <v>0.10534940887276133</v>
      </c>
      <c r="W129" s="17">
        <f>G129/E129</f>
        <v>0.21526395879667565</v>
      </c>
    </row>
    <row r="130" ht="12.75">
      <c r="C130" s="4"/>
    </row>
    <row r="131" ht="12.75">
      <c r="A131" s="9" t="s">
        <v>296</v>
      </c>
    </row>
    <row r="132" spans="3:23" ht="12.75">
      <c r="C132" s="4">
        <v>1970</v>
      </c>
      <c r="E132" s="31" t="s">
        <v>222</v>
      </c>
      <c r="F132" s="31"/>
      <c r="G132" s="31"/>
      <c r="H132" s="31"/>
      <c r="I132" s="31"/>
      <c r="J132" s="31"/>
      <c r="K132" s="31"/>
      <c r="M132" s="31" t="s">
        <v>220</v>
      </c>
      <c r="N132" s="31"/>
      <c r="O132" s="31"/>
      <c r="P132" s="31"/>
      <c r="Q132" s="31"/>
      <c r="S132" s="31" t="s">
        <v>221</v>
      </c>
      <c r="T132" s="31"/>
      <c r="U132" s="31"/>
      <c r="V132" s="31"/>
      <c r="W132" s="31"/>
    </row>
    <row r="133" spans="1:23" ht="12.75">
      <c r="A133" s="12" t="s">
        <v>4</v>
      </c>
      <c r="C133" s="5" t="s">
        <v>34</v>
      </c>
      <c r="E133" s="10" t="s">
        <v>28</v>
      </c>
      <c r="F133" s="10" t="s">
        <v>242</v>
      </c>
      <c r="G133" s="20" t="s">
        <v>243</v>
      </c>
      <c r="H133" s="4"/>
      <c r="I133" s="10"/>
      <c r="J133" s="10"/>
      <c r="K133" s="10"/>
      <c r="M133" s="10"/>
      <c r="N133" s="4"/>
      <c r="O133" s="10"/>
      <c r="Q133" s="14" t="s">
        <v>28</v>
      </c>
      <c r="S133" s="10"/>
      <c r="T133" s="4"/>
      <c r="U133" s="10"/>
      <c r="W133" s="14" t="s">
        <v>28</v>
      </c>
    </row>
    <row r="134" ht="12.75">
      <c r="C134" s="4"/>
    </row>
    <row r="135" spans="1:23" ht="12.75">
      <c r="A135" t="s">
        <v>244</v>
      </c>
      <c r="C135" s="13" t="s">
        <v>245</v>
      </c>
      <c r="E135" s="6">
        <v>12362</v>
      </c>
      <c r="F135" s="6">
        <v>537</v>
      </c>
      <c r="G135" s="6">
        <v>435</v>
      </c>
      <c r="H135" s="6"/>
      <c r="I135" s="9"/>
      <c r="J135" s="6"/>
      <c r="K135" s="6"/>
      <c r="M135" s="4"/>
      <c r="N135" s="4"/>
      <c r="O135" s="4"/>
      <c r="Q135" s="18">
        <f aca="true" t="shared" si="12" ref="Q135:Q189">F135/E135</f>
        <v>0.0434395728846465</v>
      </c>
      <c r="S135" s="4"/>
      <c r="T135" s="4"/>
      <c r="U135" s="4"/>
      <c r="W135" s="18">
        <f aca="true" t="shared" si="13" ref="W135:W189">G135/E135</f>
        <v>0.03518848082834493</v>
      </c>
    </row>
    <row r="136" spans="1:23" ht="12.75">
      <c r="A136" t="s">
        <v>88</v>
      </c>
      <c r="C136" s="13" t="s">
        <v>148</v>
      </c>
      <c r="E136" s="6">
        <v>11679</v>
      </c>
      <c r="F136" s="6">
        <v>394</v>
      </c>
      <c r="G136" s="6">
        <v>282</v>
      </c>
      <c r="I136" s="9"/>
      <c r="J136" s="6"/>
      <c r="Q136" s="18">
        <f t="shared" si="12"/>
        <v>0.03373576504837743</v>
      </c>
      <c r="W136" s="18">
        <f t="shared" si="13"/>
        <v>0.024145902902645774</v>
      </c>
    </row>
    <row r="137" spans="1:23" ht="12.75">
      <c r="A137" t="s">
        <v>89</v>
      </c>
      <c r="C137" s="13" t="s">
        <v>149</v>
      </c>
      <c r="E137" s="6">
        <v>7756</v>
      </c>
      <c r="F137" s="6">
        <v>327</v>
      </c>
      <c r="G137" s="6">
        <v>1129</v>
      </c>
      <c r="I137" s="9"/>
      <c r="J137" s="6"/>
      <c r="Q137" s="18">
        <f t="shared" si="12"/>
        <v>0.04216090768437339</v>
      </c>
      <c r="W137" s="18">
        <f t="shared" si="13"/>
        <v>0.14556472408457968</v>
      </c>
    </row>
    <row r="138" spans="1:23" ht="12.75">
      <c r="A138" t="s">
        <v>90</v>
      </c>
      <c r="C138" s="13" t="s">
        <v>150</v>
      </c>
      <c r="E138" s="6">
        <v>2692</v>
      </c>
      <c r="F138" s="6">
        <v>83</v>
      </c>
      <c r="G138" s="6">
        <v>226</v>
      </c>
      <c r="I138" s="9"/>
      <c r="J138" s="6"/>
      <c r="Q138" s="18">
        <f t="shared" si="12"/>
        <v>0.030832095096582468</v>
      </c>
      <c r="W138" s="18">
        <f t="shared" si="13"/>
        <v>0.08395245170876671</v>
      </c>
    </row>
    <row r="139" spans="1:23" ht="12.75">
      <c r="A139" t="s">
        <v>246</v>
      </c>
      <c r="C139" s="13" t="s">
        <v>247</v>
      </c>
      <c r="E139" s="6">
        <v>6803</v>
      </c>
      <c r="F139" s="6">
        <v>259</v>
      </c>
      <c r="G139" s="6">
        <v>563</v>
      </c>
      <c r="I139" s="9"/>
      <c r="J139" s="6"/>
      <c r="Q139" s="18">
        <f t="shared" si="12"/>
        <v>0.03807143907099809</v>
      </c>
      <c r="W139" s="18">
        <f t="shared" si="13"/>
        <v>0.08275760693811554</v>
      </c>
    </row>
    <row r="140" spans="1:23" ht="12.75">
      <c r="A140" t="s">
        <v>94</v>
      </c>
      <c r="C140" s="13" t="s">
        <v>154</v>
      </c>
      <c r="E140" s="6">
        <v>9386</v>
      </c>
      <c r="F140" s="6">
        <v>350</v>
      </c>
      <c r="G140" s="6">
        <v>1650</v>
      </c>
      <c r="I140" s="9"/>
      <c r="J140" s="6"/>
      <c r="Q140" s="18">
        <f t="shared" si="12"/>
        <v>0.03728958022586831</v>
      </c>
      <c r="W140" s="18">
        <f t="shared" si="13"/>
        <v>0.17579373535052206</v>
      </c>
    </row>
    <row r="141" spans="1:23" ht="12.75">
      <c r="A141" t="s">
        <v>95</v>
      </c>
      <c r="C141" s="13" t="s">
        <v>155</v>
      </c>
      <c r="E141" s="6">
        <v>10474</v>
      </c>
      <c r="F141" s="6">
        <v>381</v>
      </c>
      <c r="G141" s="6">
        <v>1099</v>
      </c>
      <c r="I141" s="9"/>
      <c r="J141" s="6"/>
      <c r="Q141" s="18">
        <f t="shared" si="12"/>
        <v>0.03637578766469353</v>
      </c>
      <c r="W141" s="18">
        <f t="shared" si="13"/>
        <v>0.10492648462860417</v>
      </c>
    </row>
    <row r="142" spans="1:23" ht="12.75">
      <c r="A142" t="s">
        <v>96</v>
      </c>
      <c r="C142" s="13" t="s">
        <v>156</v>
      </c>
      <c r="E142" s="6">
        <v>15195</v>
      </c>
      <c r="F142" s="6">
        <v>745</v>
      </c>
      <c r="G142" s="6">
        <v>1198</v>
      </c>
      <c r="I142" s="9"/>
      <c r="J142" s="6"/>
      <c r="Q142" s="18">
        <f t="shared" si="12"/>
        <v>0.04902928594932544</v>
      </c>
      <c r="W142" s="18">
        <f t="shared" si="13"/>
        <v>0.07884172425139849</v>
      </c>
    </row>
    <row r="143" spans="1:23" ht="12.75">
      <c r="A143" t="s">
        <v>250</v>
      </c>
      <c r="C143" s="13" t="s">
        <v>248</v>
      </c>
      <c r="E143" s="6">
        <v>7826</v>
      </c>
      <c r="F143" s="6">
        <v>311</v>
      </c>
      <c r="G143" s="6">
        <v>488</v>
      </c>
      <c r="I143" s="9"/>
      <c r="J143" s="6"/>
      <c r="Q143" s="18">
        <f t="shared" si="12"/>
        <v>0.03973933043700485</v>
      </c>
      <c r="W143" s="18">
        <f t="shared" si="13"/>
        <v>0.06235624840276003</v>
      </c>
    </row>
    <row r="144" spans="1:23" ht="12.75">
      <c r="A144" t="s">
        <v>218</v>
      </c>
      <c r="C144" s="13" t="s">
        <v>249</v>
      </c>
      <c r="E144" s="6">
        <v>8286</v>
      </c>
      <c r="F144" s="6">
        <v>313</v>
      </c>
      <c r="G144" s="6">
        <v>526</v>
      </c>
      <c r="I144" s="9"/>
      <c r="J144" s="6"/>
      <c r="Q144" s="18">
        <f t="shared" si="12"/>
        <v>0.03777455949794835</v>
      </c>
      <c r="W144" s="18">
        <f t="shared" si="13"/>
        <v>0.06348056963552981</v>
      </c>
    </row>
    <row r="145" spans="1:23" ht="12.75">
      <c r="A145" t="s">
        <v>251</v>
      </c>
      <c r="C145" s="13" t="s">
        <v>252</v>
      </c>
      <c r="E145" s="6">
        <v>11876</v>
      </c>
      <c r="F145" s="6">
        <v>396</v>
      </c>
      <c r="G145" s="6">
        <v>921</v>
      </c>
      <c r="I145" s="9"/>
      <c r="J145" s="6"/>
      <c r="Q145" s="18">
        <f t="shared" si="12"/>
        <v>0.03334456045806669</v>
      </c>
      <c r="W145" s="18">
        <f t="shared" si="13"/>
        <v>0.0775513640956551</v>
      </c>
    </row>
    <row r="146" spans="1:23" ht="12.75">
      <c r="A146" t="s">
        <v>253</v>
      </c>
      <c r="C146" s="13" t="s">
        <v>254</v>
      </c>
      <c r="E146" s="6">
        <v>20544</v>
      </c>
      <c r="F146" s="6">
        <v>1284</v>
      </c>
      <c r="G146" s="6">
        <v>1051</v>
      </c>
      <c r="I146" s="9"/>
      <c r="J146" s="6"/>
      <c r="Q146" s="18">
        <f t="shared" si="12"/>
        <v>0.0625</v>
      </c>
      <c r="W146" s="18">
        <f t="shared" si="13"/>
        <v>0.05115848909657321</v>
      </c>
    </row>
    <row r="147" spans="1:23" ht="12.75">
      <c r="A147" t="s">
        <v>255</v>
      </c>
      <c r="C147" s="13" t="s">
        <v>159</v>
      </c>
      <c r="E147" s="6">
        <v>4864</v>
      </c>
      <c r="F147" s="6">
        <v>286</v>
      </c>
      <c r="G147" s="6">
        <v>685</v>
      </c>
      <c r="I147" s="9"/>
      <c r="J147" s="6"/>
      <c r="Q147" s="18">
        <f t="shared" si="12"/>
        <v>0.05879934210526316</v>
      </c>
      <c r="W147" s="18">
        <f t="shared" si="13"/>
        <v>0.14083059210526316</v>
      </c>
    </row>
    <row r="148" spans="1:23" ht="12.75">
      <c r="A148" t="s">
        <v>256</v>
      </c>
      <c r="C148" s="13" t="s">
        <v>260</v>
      </c>
      <c r="E148" s="6">
        <v>7925</v>
      </c>
      <c r="F148" s="6">
        <v>667</v>
      </c>
      <c r="G148" s="6">
        <v>1463</v>
      </c>
      <c r="I148" s="9"/>
      <c r="J148" s="6"/>
      <c r="Q148" s="18">
        <f t="shared" si="12"/>
        <v>0.08416403785488959</v>
      </c>
      <c r="W148" s="18">
        <f t="shared" si="13"/>
        <v>0.18460567823343849</v>
      </c>
    </row>
    <row r="149" spans="1:23" ht="12.75">
      <c r="A149" t="s">
        <v>257</v>
      </c>
      <c r="C149" s="13" t="s">
        <v>261</v>
      </c>
      <c r="E149" s="6">
        <v>14972</v>
      </c>
      <c r="F149" s="6">
        <v>842</v>
      </c>
      <c r="G149" s="6">
        <v>2896</v>
      </c>
      <c r="I149" s="9"/>
      <c r="J149" s="6"/>
      <c r="Q149" s="18">
        <f t="shared" si="12"/>
        <v>0.05623831151482768</v>
      </c>
      <c r="W149" s="18">
        <f t="shared" si="13"/>
        <v>0.19342773176596312</v>
      </c>
    </row>
    <row r="150" spans="1:23" ht="12.75">
      <c r="A150" t="s">
        <v>258</v>
      </c>
      <c r="C150" s="13" t="s">
        <v>160</v>
      </c>
      <c r="E150" s="6">
        <v>5071</v>
      </c>
      <c r="F150" s="6">
        <v>410</v>
      </c>
      <c r="G150" s="6">
        <v>752</v>
      </c>
      <c r="I150" s="9"/>
      <c r="J150" s="6"/>
      <c r="Q150" s="18">
        <f t="shared" si="12"/>
        <v>0.08085190297771642</v>
      </c>
      <c r="W150" s="18">
        <f t="shared" si="13"/>
        <v>0.14829422204693354</v>
      </c>
    </row>
    <row r="151" spans="1:23" ht="12.75">
      <c r="A151" t="s">
        <v>259</v>
      </c>
      <c r="C151" s="13" t="s">
        <v>262</v>
      </c>
      <c r="E151" s="6">
        <v>34105</v>
      </c>
      <c r="F151" s="6">
        <v>2391</v>
      </c>
      <c r="G151" s="6">
        <v>5155</v>
      </c>
      <c r="I151" s="9"/>
      <c r="J151" s="6"/>
      <c r="Q151" s="18">
        <f t="shared" si="12"/>
        <v>0.07010702243072864</v>
      </c>
      <c r="W151" s="18">
        <f t="shared" si="13"/>
        <v>0.15115085764550654</v>
      </c>
    </row>
    <row r="152" spans="1:23" ht="12.75">
      <c r="A152" t="s">
        <v>263</v>
      </c>
      <c r="C152" s="13" t="s">
        <v>267</v>
      </c>
      <c r="E152" s="6">
        <v>5754</v>
      </c>
      <c r="F152" s="6">
        <v>234</v>
      </c>
      <c r="G152" s="6">
        <v>344</v>
      </c>
      <c r="I152" s="9"/>
      <c r="J152" s="6"/>
      <c r="Q152" s="18">
        <f t="shared" si="12"/>
        <v>0.040667361835245046</v>
      </c>
      <c r="W152" s="18">
        <f t="shared" si="13"/>
        <v>0.059784497740702124</v>
      </c>
    </row>
    <row r="153" spans="1:23" ht="12.75">
      <c r="A153" t="s">
        <v>264</v>
      </c>
      <c r="C153" s="13" t="s">
        <v>268</v>
      </c>
      <c r="E153" s="6">
        <v>9048</v>
      </c>
      <c r="F153" s="6">
        <v>506</v>
      </c>
      <c r="G153" s="6">
        <v>1060</v>
      </c>
      <c r="I153" s="9"/>
      <c r="J153" s="6"/>
      <c r="Q153" s="18">
        <f t="shared" si="12"/>
        <v>0.05592396109637489</v>
      </c>
      <c r="W153" s="18">
        <f t="shared" si="13"/>
        <v>0.11715296198054818</v>
      </c>
    </row>
    <row r="154" spans="1:23" ht="12.75">
      <c r="A154" t="s">
        <v>265</v>
      </c>
      <c r="C154" s="13" t="s">
        <v>269</v>
      </c>
      <c r="E154" s="6">
        <v>30661</v>
      </c>
      <c r="F154" s="6">
        <v>1606</v>
      </c>
      <c r="G154" s="6">
        <v>1775</v>
      </c>
      <c r="I154" s="9"/>
      <c r="J154" s="6"/>
      <c r="Q154" s="18">
        <f t="shared" si="12"/>
        <v>0.05237924399073742</v>
      </c>
      <c r="W154" s="18">
        <f t="shared" si="13"/>
        <v>0.05789113205701053</v>
      </c>
    </row>
    <row r="155" spans="1:23" ht="12.75">
      <c r="A155" t="s">
        <v>266</v>
      </c>
      <c r="C155" s="13" t="s">
        <v>270</v>
      </c>
      <c r="E155" s="6">
        <v>3452</v>
      </c>
      <c r="F155" s="6">
        <v>277</v>
      </c>
      <c r="G155" s="6">
        <v>297</v>
      </c>
      <c r="I155" s="9"/>
      <c r="J155" s="6"/>
      <c r="Q155" s="18">
        <f t="shared" si="12"/>
        <v>0.0802433371958285</v>
      </c>
      <c r="W155" s="18">
        <f t="shared" si="13"/>
        <v>0.08603707995365006</v>
      </c>
    </row>
    <row r="156" spans="1:23" ht="12.75">
      <c r="A156" t="s">
        <v>104</v>
      </c>
      <c r="C156" s="13" t="s">
        <v>163</v>
      </c>
      <c r="E156" s="6">
        <v>36670</v>
      </c>
      <c r="F156" s="6">
        <v>1703</v>
      </c>
      <c r="G156" s="6">
        <v>6197</v>
      </c>
      <c r="I156" s="9"/>
      <c r="J156" s="6"/>
      <c r="Q156" s="18">
        <f t="shared" si="12"/>
        <v>0.0464412326152168</v>
      </c>
      <c r="W156" s="18">
        <f t="shared" si="13"/>
        <v>0.16899372784292338</v>
      </c>
    </row>
    <row r="157" spans="1:23" ht="12.75">
      <c r="A157" t="s">
        <v>105</v>
      </c>
      <c r="C157" s="13" t="s">
        <v>164</v>
      </c>
      <c r="E157" s="6">
        <v>14071</v>
      </c>
      <c r="F157" s="6">
        <v>1072</v>
      </c>
      <c r="G157" s="6">
        <v>2718</v>
      </c>
      <c r="I157" s="9"/>
      <c r="J157" s="6"/>
      <c r="Q157" s="18">
        <f t="shared" si="12"/>
        <v>0.07618506147395353</v>
      </c>
      <c r="W157" s="18">
        <f t="shared" si="13"/>
        <v>0.193163243550565</v>
      </c>
    </row>
    <row r="158" spans="1:23" ht="12.75">
      <c r="A158" t="s">
        <v>271</v>
      </c>
      <c r="C158" s="13" t="s">
        <v>272</v>
      </c>
      <c r="E158" s="6">
        <v>3383</v>
      </c>
      <c r="F158" s="6">
        <v>216</v>
      </c>
      <c r="G158" s="6">
        <v>259</v>
      </c>
      <c r="I158" s="9"/>
      <c r="J158" s="6"/>
      <c r="Q158" s="18">
        <f t="shared" si="12"/>
        <v>0.0638486550399054</v>
      </c>
      <c r="W158" s="18">
        <f t="shared" si="13"/>
        <v>0.07655926692284955</v>
      </c>
    </row>
    <row r="159" spans="1:23" ht="12.75">
      <c r="A159" t="s">
        <v>108</v>
      </c>
      <c r="C159" s="13" t="s">
        <v>168</v>
      </c>
      <c r="E159" s="6">
        <v>7838</v>
      </c>
      <c r="F159" s="6">
        <v>483</v>
      </c>
      <c r="G159" s="6">
        <v>220</v>
      </c>
      <c r="I159" s="9"/>
      <c r="J159" s="6"/>
      <c r="Q159" s="18">
        <f t="shared" si="12"/>
        <v>0.061622862975248785</v>
      </c>
      <c r="W159" s="18">
        <f t="shared" si="13"/>
        <v>0.028068384792038787</v>
      </c>
    </row>
    <row r="160" spans="1:23" ht="12.75">
      <c r="A160" t="s">
        <v>273</v>
      </c>
      <c r="C160" s="13" t="s">
        <v>274</v>
      </c>
      <c r="E160" s="6">
        <v>3693</v>
      </c>
      <c r="F160" s="6">
        <v>341</v>
      </c>
      <c r="G160" s="6">
        <v>577</v>
      </c>
      <c r="I160" s="9"/>
      <c r="J160" s="6"/>
      <c r="Q160" s="18">
        <f t="shared" si="12"/>
        <v>0.09233685350663418</v>
      </c>
      <c r="W160" s="18">
        <f t="shared" si="13"/>
        <v>0.15624153804494992</v>
      </c>
    </row>
    <row r="161" spans="1:23" ht="12.75">
      <c r="A161" t="s">
        <v>293</v>
      </c>
      <c r="C161" s="13" t="s">
        <v>294</v>
      </c>
      <c r="E161" s="6">
        <v>9466</v>
      </c>
      <c r="F161" s="6">
        <v>659</v>
      </c>
      <c r="G161" s="6">
        <v>608</v>
      </c>
      <c r="I161" s="9"/>
      <c r="J161" s="6"/>
      <c r="Q161" s="18">
        <f t="shared" si="12"/>
        <v>0.06961757870272554</v>
      </c>
      <c r="W161" s="18">
        <f t="shared" si="13"/>
        <v>0.06422987534333403</v>
      </c>
    </row>
    <row r="162" spans="1:23" ht="12.75">
      <c r="A162" t="s">
        <v>111</v>
      </c>
      <c r="C162" s="13" t="s">
        <v>170</v>
      </c>
      <c r="E162" s="6">
        <v>19311</v>
      </c>
      <c r="F162" s="6">
        <v>725</v>
      </c>
      <c r="G162" s="6">
        <v>540</v>
      </c>
      <c r="I162" s="9"/>
      <c r="J162" s="6"/>
      <c r="Q162" s="18">
        <f t="shared" si="12"/>
        <v>0.03754336906426389</v>
      </c>
      <c r="W162" s="18">
        <f t="shared" si="13"/>
        <v>0.027963336958210346</v>
      </c>
    </row>
    <row r="163" spans="1:23" ht="12.75">
      <c r="A163" t="s">
        <v>112</v>
      </c>
      <c r="C163" s="13" t="s">
        <v>172</v>
      </c>
      <c r="E163" s="6">
        <v>2980</v>
      </c>
      <c r="F163" s="6">
        <v>240</v>
      </c>
      <c r="G163" s="6">
        <v>255</v>
      </c>
      <c r="I163" s="9"/>
      <c r="J163" s="6"/>
      <c r="Q163" s="18">
        <f t="shared" si="12"/>
        <v>0.08053691275167785</v>
      </c>
      <c r="W163" s="18">
        <f t="shared" si="13"/>
        <v>0.08557046979865772</v>
      </c>
    </row>
    <row r="164" spans="1:23" ht="12.75">
      <c r="A164" t="s">
        <v>113</v>
      </c>
      <c r="C164" s="13" t="s">
        <v>173</v>
      </c>
      <c r="E164" s="6">
        <v>2864</v>
      </c>
      <c r="F164" s="6">
        <v>192</v>
      </c>
      <c r="G164" s="6">
        <v>149</v>
      </c>
      <c r="I164" s="9"/>
      <c r="J164" s="6"/>
      <c r="Q164" s="18">
        <f t="shared" si="12"/>
        <v>0.0670391061452514</v>
      </c>
      <c r="W164" s="18">
        <f t="shared" si="13"/>
        <v>0.052025139664804466</v>
      </c>
    </row>
    <row r="165" spans="1:23" ht="12.75">
      <c r="A165" t="s">
        <v>114</v>
      </c>
      <c r="C165" s="13" t="s">
        <v>174</v>
      </c>
      <c r="E165" s="6">
        <v>5111</v>
      </c>
      <c r="F165" s="6">
        <v>361</v>
      </c>
      <c r="G165" s="6">
        <v>97</v>
      </c>
      <c r="I165" s="9"/>
      <c r="J165" s="6"/>
      <c r="Q165" s="18">
        <f t="shared" si="12"/>
        <v>0.07063197026022305</v>
      </c>
      <c r="W165" s="18">
        <f t="shared" si="13"/>
        <v>0.018978673449422813</v>
      </c>
    </row>
    <row r="166" spans="1:23" ht="12.75">
      <c r="A166" t="s">
        <v>116</v>
      </c>
      <c r="C166" s="13" t="s">
        <v>176</v>
      </c>
      <c r="E166" s="6">
        <v>3676</v>
      </c>
      <c r="F166" s="6">
        <v>252</v>
      </c>
      <c r="G166" s="6">
        <v>133</v>
      </c>
      <c r="I166" s="9"/>
      <c r="J166" s="6"/>
      <c r="Q166" s="18">
        <f t="shared" si="12"/>
        <v>0.06855277475516866</v>
      </c>
      <c r="W166" s="18">
        <f t="shared" si="13"/>
        <v>0.03618063112078346</v>
      </c>
    </row>
    <row r="167" spans="1:23" ht="12.75">
      <c r="A167" t="s">
        <v>118</v>
      </c>
      <c r="C167" s="13" t="s">
        <v>178</v>
      </c>
      <c r="E167" s="6">
        <v>2917</v>
      </c>
      <c r="F167" s="6">
        <v>137</v>
      </c>
      <c r="G167" s="6">
        <v>229</v>
      </c>
      <c r="I167" s="9"/>
      <c r="J167" s="6"/>
      <c r="Q167" s="18">
        <f t="shared" si="12"/>
        <v>0.04696606102159753</v>
      </c>
      <c r="W167" s="18">
        <f t="shared" si="13"/>
        <v>0.07850531367843674</v>
      </c>
    </row>
    <row r="168" spans="1:23" ht="12.75">
      <c r="A168" t="s">
        <v>275</v>
      </c>
      <c r="C168" s="13" t="s">
        <v>276</v>
      </c>
      <c r="E168" s="6">
        <v>13457</v>
      </c>
      <c r="F168" s="6">
        <v>689</v>
      </c>
      <c r="G168" s="6">
        <v>930</v>
      </c>
      <c r="I168" s="9"/>
      <c r="J168" s="6"/>
      <c r="Q168" s="18">
        <f t="shared" si="12"/>
        <v>0.05120011889722821</v>
      </c>
      <c r="W168" s="18">
        <f t="shared" si="13"/>
        <v>0.06910901389611354</v>
      </c>
    </row>
    <row r="169" spans="1:23" ht="12.75">
      <c r="A169" t="s">
        <v>121</v>
      </c>
      <c r="C169" s="13" t="s">
        <v>181</v>
      </c>
      <c r="E169" s="6">
        <v>4512</v>
      </c>
      <c r="F169" s="6">
        <v>129</v>
      </c>
      <c r="G169" s="6">
        <v>112</v>
      </c>
      <c r="I169" s="9"/>
      <c r="J169" s="6"/>
      <c r="Q169" s="18">
        <f t="shared" si="12"/>
        <v>0.028590425531914893</v>
      </c>
      <c r="W169" s="18">
        <f t="shared" si="13"/>
        <v>0.024822695035460994</v>
      </c>
    </row>
    <row r="170" spans="1:23" ht="12.75">
      <c r="A170" t="s">
        <v>141</v>
      </c>
      <c r="C170" s="13" t="s">
        <v>187</v>
      </c>
      <c r="E170" s="6">
        <v>2367</v>
      </c>
      <c r="F170" s="6">
        <v>19</v>
      </c>
      <c r="G170" s="6">
        <v>39</v>
      </c>
      <c r="I170" s="9"/>
      <c r="J170" s="6"/>
      <c r="Q170" s="18">
        <f t="shared" si="12"/>
        <v>0.008027038445289396</v>
      </c>
      <c r="W170" s="18">
        <f t="shared" si="13"/>
        <v>0.016476552598225603</v>
      </c>
    </row>
    <row r="171" spans="1:23" ht="12.75">
      <c r="A171" t="s">
        <v>142</v>
      </c>
      <c r="C171" s="13" t="s">
        <v>277</v>
      </c>
      <c r="E171" s="6">
        <v>3899</v>
      </c>
      <c r="F171" s="6">
        <v>99</v>
      </c>
      <c r="G171" s="6">
        <v>107</v>
      </c>
      <c r="I171" s="9"/>
      <c r="J171" s="6"/>
      <c r="Q171" s="18">
        <f t="shared" si="12"/>
        <v>0.02539112592972557</v>
      </c>
      <c r="W171" s="18">
        <f t="shared" si="13"/>
        <v>0.02744293408566299</v>
      </c>
    </row>
    <row r="172" spans="1:23" ht="12.75">
      <c r="A172" t="s">
        <v>127</v>
      </c>
      <c r="C172" s="13" t="s">
        <v>189</v>
      </c>
      <c r="E172" s="6">
        <v>15258</v>
      </c>
      <c r="F172" s="6">
        <v>716</v>
      </c>
      <c r="G172" s="6">
        <v>2898</v>
      </c>
      <c r="I172" s="9"/>
      <c r="J172" s="6"/>
      <c r="Q172" s="18">
        <f t="shared" si="12"/>
        <v>0.04692620264779132</v>
      </c>
      <c r="W172" s="18">
        <f t="shared" si="13"/>
        <v>0.18993314982304366</v>
      </c>
    </row>
    <row r="173" spans="1:23" ht="12.75">
      <c r="A173" t="s">
        <v>128</v>
      </c>
      <c r="C173" s="13" t="s">
        <v>192</v>
      </c>
      <c r="E173" s="6">
        <v>11655</v>
      </c>
      <c r="F173" s="6">
        <v>474</v>
      </c>
      <c r="G173" s="6">
        <v>537</v>
      </c>
      <c r="I173" s="9"/>
      <c r="J173" s="6"/>
      <c r="Q173" s="18">
        <f t="shared" si="12"/>
        <v>0.04066924066924067</v>
      </c>
      <c r="W173" s="18">
        <f t="shared" si="13"/>
        <v>0.04607464607464608</v>
      </c>
    </row>
    <row r="174" spans="1:23" ht="12.75">
      <c r="A174" t="s">
        <v>190</v>
      </c>
      <c r="C174" s="13" t="s">
        <v>191</v>
      </c>
      <c r="E174" s="6">
        <v>13942</v>
      </c>
      <c r="F174" s="6">
        <v>499</v>
      </c>
      <c r="G174" s="6">
        <v>770</v>
      </c>
      <c r="I174" s="9"/>
      <c r="J174" s="6"/>
      <c r="Q174" s="18">
        <f t="shared" si="12"/>
        <v>0.03579113470090375</v>
      </c>
      <c r="W174" s="18">
        <f t="shared" si="13"/>
        <v>0.05522880504949075</v>
      </c>
    </row>
    <row r="175" spans="1:23" ht="12.75">
      <c r="A175" t="s">
        <v>278</v>
      </c>
      <c r="C175" s="13" t="s">
        <v>281</v>
      </c>
      <c r="E175" s="6">
        <v>20850</v>
      </c>
      <c r="F175" s="6">
        <v>1267</v>
      </c>
      <c r="G175" s="6">
        <v>1257</v>
      </c>
      <c r="I175" s="9"/>
      <c r="J175" s="6"/>
      <c r="Q175" s="18">
        <f t="shared" si="12"/>
        <v>0.0607673860911271</v>
      </c>
      <c r="W175" s="18">
        <f t="shared" si="13"/>
        <v>0.06028776978417266</v>
      </c>
    </row>
    <row r="176" spans="1:23" ht="12.75">
      <c r="A176" t="s">
        <v>279</v>
      </c>
      <c r="C176" s="13" t="s">
        <v>280</v>
      </c>
      <c r="E176" s="6">
        <v>663</v>
      </c>
      <c r="F176" s="6">
        <v>21</v>
      </c>
      <c r="G176" s="6">
        <v>65</v>
      </c>
      <c r="I176" s="9"/>
      <c r="J176" s="6"/>
      <c r="Q176" s="18">
        <f t="shared" si="12"/>
        <v>0.03167420814479638</v>
      </c>
      <c r="W176" s="18">
        <f t="shared" si="13"/>
        <v>0.09803921568627451</v>
      </c>
    </row>
    <row r="177" spans="1:23" ht="12.75">
      <c r="A177" t="s">
        <v>282</v>
      </c>
      <c r="C177" s="13" t="s">
        <v>283</v>
      </c>
      <c r="E177" s="6">
        <v>17093</v>
      </c>
      <c r="F177" s="6">
        <v>1923</v>
      </c>
      <c r="G177" s="6">
        <v>4739</v>
      </c>
      <c r="I177" s="9"/>
      <c r="J177" s="6"/>
      <c r="Q177" s="18">
        <f t="shared" si="12"/>
        <v>0.1125021938805359</v>
      </c>
      <c r="W177" s="18">
        <f t="shared" si="13"/>
        <v>0.27724799625577723</v>
      </c>
    </row>
    <row r="178" spans="1:23" ht="12.75">
      <c r="A178" t="s">
        <v>130</v>
      </c>
      <c r="C178" s="13" t="s">
        <v>194</v>
      </c>
      <c r="E178" s="6">
        <v>1922</v>
      </c>
      <c r="F178" s="6">
        <v>203</v>
      </c>
      <c r="G178" s="6">
        <v>41</v>
      </c>
      <c r="I178" s="9"/>
      <c r="J178" s="6"/>
      <c r="Q178" s="18">
        <f t="shared" si="12"/>
        <v>0.10561914672216441</v>
      </c>
      <c r="W178" s="18">
        <f t="shared" si="13"/>
        <v>0.02133194588969823</v>
      </c>
    </row>
    <row r="179" spans="1:23" ht="12.75">
      <c r="A179" t="s">
        <v>284</v>
      </c>
      <c r="C179" s="13" t="s">
        <v>285</v>
      </c>
      <c r="E179" s="6">
        <v>3810</v>
      </c>
      <c r="F179" s="6">
        <v>102</v>
      </c>
      <c r="G179" s="6">
        <v>533</v>
      </c>
      <c r="I179" s="9"/>
      <c r="J179" s="6"/>
      <c r="Q179" s="18">
        <f t="shared" si="12"/>
        <v>0.026771653543307086</v>
      </c>
      <c r="W179" s="18">
        <f t="shared" si="13"/>
        <v>0.13989501312335959</v>
      </c>
    </row>
    <row r="180" spans="1:23" ht="12.75">
      <c r="A180" t="s">
        <v>286</v>
      </c>
      <c r="C180" s="13" t="s">
        <v>287</v>
      </c>
      <c r="E180" s="6">
        <v>26441</v>
      </c>
      <c r="F180" s="6">
        <v>2351</v>
      </c>
      <c r="G180" s="6">
        <v>5104</v>
      </c>
      <c r="I180" s="9"/>
      <c r="J180" s="6"/>
      <c r="Q180" s="18">
        <f t="shared" si="12"/>
        <v>0.08891494270262093</v>
      </c>
      <c r="W180" s="18">
        <f t="shared" si="13"/>
        <v>0.19303354638629402</v>
      </c>
    </row>
    <row r="181" spans="1:23" ht="12.75">
      <c r="A181" t="s">
        <v>288</v>
      </c>
      <c r="C181" s="13" t="s">
        <v>289</v>
      </c>
      <c r="E181" s="6">
        <v>2982</v>
      </c>
      <c r="F181" s="6">
        <v>387</v>
      </c>
      <c r="G181" s="6">
        <v>767</v>
      </c>
      <c r="I181" s="9"/>
      <c r="J181" s="6"/>
      <c r="Q181" s="18">
        <f t="shared" si="12"/>
        <v>0.12977867203219315</v>
      </c>
      <c r="W181" s="18">
        <f t="shared" si="13"/>
        <v>0.25720992622401073</v>
      </c>
    </row>
    <row r="182" spans="1:23" ht="12.75">
      <c r="A182" t="s">
        <v>136</v>
      </c>
      <c r="C182" s="13" t="s">
        <v>292</v>
      </c>
      <c r="E182" s="6">
        <v>10261</v>
      </c>
      <c r="F182" s="6">
        <v>568</v>
      </c>
      <c r="G182" s="6">
        <v>1084</v>
      </c>
      <c r="I182" s="9"/>
      <c r="J182" s="6"/>
      <c r="Q182" s="18">
        <f t="shared" si="12"/>
        <v>0.055355228535230484</v>
      </c>
      <c r="W182" s="18">
        <f t="shared" si="13"/>
        <v>0.10564272488061592</v>
      </c>
    </row>
    <row r="183" spans="1:23" ht="12.75">
      <c r="A183" t="s">
        <v>290</v>
      </c>
      <c r="C183" s="13" t="s">
        <v>291</v>
      </c>
      <c r="E183" s="6">
        <v>20064</v>
      </c>
      <c r="F183" s="6">
        <v>803</v>
      </c>
      <c r="G183" s="6">
        <v>508</v>
      </c>
      <c r="I183" s="9"/>
      <c r="J183" s="6"/>
      <c r="Q183" s="18">
        <f t="shared" si="12"/>
        <v>0.0400219298245614</v>
      </c>
      <c r="W183" s="18">
        <f t="shared" si="13"/>
        <v>0.02531897926634769</v>
      </c>
    </row>
    <row r="184" spans="1:23" ht="12.75">
      <c r="A184" t="s">
        <v>137</v>
      </c>
      <c r="C184" s="13" t="s">
        <v>201</v>
      </c>
      <c r="E184" s="6">
        <v>923</v>
      </c>
      <c r="F184" s="6">
        <v>23</v>
      </c>
      <c r="G184" s="6">
        <v>69</v>
      </c>
      <c r="I184" s="9"/>
      <c r="J184" s="6"/>
      <c r="Q184" s="18">
        <f t="shared" si="12"/>
        <v>0.024918743228602384</v>
      </c>
      <c r="W184" s="18">
        <f t="shared" si="13"/>
        <v>0.07475622968580715</v>
      </c>
    </row>
    <row r="185" spans="1:23" ht="12.75">
      <c r="A185" t="s">
        <v>138</v>
      </c>
      <c r="C185" s="13" t="s">
        <v>202</v>
      </c>
      <c r="E185" s="6">
        <v>0</v>
      </c>
      <c r="F185" s="6">
        <v>0</v>
      </c>
      <c r="G185" s="6">
        <v>0</v>
      </c>
      <c r="I185" s="9"/>
      <c r="J185" s="6"/>
      <c r="Q185" s="18">
        <v>0</v>
      </c>
      <c r="W185" s="18">
        <v>0</v>
      </c>
    </row>
    <row r="186" spans="1:23" ht="12.75">
      <c r="A186" t="s">
        <v>139</v>
      </c>
      <c r="C186" s="13" t="s">
        <v>203</v>
      </c>
      <c r="E186" s="6">
        <v>3088</v>
      </c>
      <c r="F186" s="6">
        <v>37</v>
      </c>
      <c r="G186" s="6">
        <v>29</v>
      </c>
      <c r="I186" s="9"/>
      <c r="J186" s="6"/>
      <c r="Q186" s="18">
        <f t="shared" si="12"/>
        <v>0.011981865284974092</v>
      </c>
      <c r="W186" s="18">
        <f t="shared" si="13"/>
        <v>0.00939119170984456</v>
      </c>
    </row>
    <row r="187" spans="1:23" ht="12.75">
      <c r="A187" t="s">
        <v>63</v>
      </c>
      <c r="C187" s="13" t="s">
        <v>73</v>
      </c>
      <c r="E187" s="6">
        <v>3432</v>
      </c>
      <c r="F187" s="6">
        <v>120</v>
      </c>
      <c r="G187" s="6">
        <v>129</v>
      </c>
      <c r="I187" s="9"/>
      <c r="J187" s="6"/>
      <c r="Q187" s="18">
        <f t="shared" si="12"/>
        <v>0.03496503496503497</v>
      </c>
      <c r="W187" s="18">
        <f t="shared" si="13"/>
        <v>0.037587412587412584</v>
      </c>
    </row>
    <row r="188" spans="1:23" ht="12.75">
      <c r="A188" t="s">
        <v>64</v>
      </c>
      <c r="C188" s="13" t="s">
        <v>74</v>
      </c>
      <c r="E188" s="6">
        <v>1516</v>
      </c>
      <c r="F188" s="6">
        <v>41</v>
      </c>
      <c r="G188" s="6">
        <v>290</v>
      </c>
      <c r="I188" s="9"/>
      <c r="J188" s="6"/>
      <c r="Q188" s="18">
        <f t="shared" si="12"/>
        <v>0.02704485488126649</v>
      </c>
      <c r="W188" s="18">
        <f t="shared" si="13"/>
        <v>0.19129287598944592</v>
      </c>
    </row>
    <row r="189" spans="1:23" ht="12.75">
      <c r="A189" t="s">
        <v>8</v>
      </c>
      <c r="C189" s="13" t="s">
        <v>38</v>
      </c>
      <c r="E189" s="6">
        <v>4729</v>
      </c>
      <c r="F189" s="6">
        <v>376</v>
      </c>
      <c r="G189" s="6">
        <v>970</v>
      </c>
      <c r="I189" s="9"/>
      <c r="J189" s="6"/>
      <c r="Q189" s="18">
        <f t="shared" si="12"/>
        <v>0.07950941002326073</v>
      </c>
      <c r="W189" s="18">
        <f t="shared" si="13"/>
        <v>0.20511736096426306</v>
      </c>
    </row>
    <row r="190" spans="3:23" ht="12.75">
      <c r="C190" s="4"/>
      <c r="E190" s="6"/>
      <c r="F190" s="6"/>
      <c r="G190" s="6"/>
      <c r="Q190" s="15"/>
      <c r="W190" s="15"/>
    </row>
    <row r="191" spans="1:23" ht="12.75">
      <c r="A191" t="s">
        <v>66</v>
      </c>
      <c r="C191" s="4">
        <v>267</v>
      </c>
      <c r="E191" s="6">
        <f>SUM(E135:E162)</f>
        <v>335163</v>
      </c>
      <c r="F191" s="6">
        <f>SUM(F135:F162)</f>
        <v>17798</v>
      </c>
      <c r="G191" s="6">
        <f>SUM(G135:G162)</f>
        <v>35114</v>
      </c>
      <c r="Q191" s="17">
        <f>F191/E191</f>
        <v>0.05310252026625851</v>
      </c>
      <c r="W191" s="17">
        <f>G191/E191</f>
        <v>0.10476693429764025</v>
      </c>
    </row>
    <row r="192" spans="1:23" ht="12.75">
      <c r="A192" t="s">
        <v>299</v>
      </c>
      <c r="C192" s="4">
        <v>389</v>
      </c>
      <c r="E192" s="6">
        <f>E184+E186</f>
        <v>4011</v>
      </c>
      <c r="F192" s="6">
        <f>F184+F186</f>
        <v>60</v>
      </c>
      <c r="G192" s="6">
        <f>G184+G186</f>
        <v>98</v>
      </c>
      <c r="Q192" s="17">
        <f>F192/E192</f>
        <v>0.014958863126402393</v>
      </c>
      <c r="W192" s="17">
        <f>G192/E192</f>
        <v>0.02443280977312391</v>
      </c>
    </row>
    <row r="193" spans="1:23" ht="12.75">
      <c r="A193" t="s">
        <v>67</v>
      </c>
      <c r="C193" s="4">
        <v>399</v>
      </c>
      <c r="E193" s="6">
        <f>SUM(E163:E186)</f>
        <v>190735</v>
      </c>
      <c r="F193" s="6">
        <f>SUM(F163:F186)</f>
        <v>11492</v>
      </c>
      <c r="G193" s="6">
        <f>SUM(G163:G186)</f>
        <v>20452</v>
      </c>
      <c r="Q193" s="17">
        <f>F193/E193</f>
        <v>0.06025113377198731</v>
      </c>
      <c r="W193" s="17">
        <f>G193/E193</f>
        <v>0.10722730489946784</v>
      </c>
    </row>
    <row r="194" spans="1:23" ht="12.75">
      <c r="A194" t="s">
        <v>33</v>
      </c>
      <c r="C194" s="4">
        <v>499</v>
      </c>
      <c r="E194" s="6">
        <f>SUM(E187:E189)</f>
        <v>9677</v>
      </c>
      <c r="F194" s="6">
        <f>SUM(F187:F189)</f>
        <v>537</v>
      </c>
      <c r="G194" s="6">
        <f>SUM(G187:G189)</f>
        <v>1389</v>
      </c>
      <c r="Q194" s="17">
        <f>F194/E194</f>
        <v>0.05549240467086907</v>
      </c>
      <c r="W194" s="17">
        <f>G194/E194</f>
        <v>0.14353621990286244</v>
      </c>
    </row>
    <row r="195" spans="3:23" ht="12.75">
      <c r="C195" s="4"/>
      <c r="E195" s="6"/>
      <c r="F195" s="6"/>
      <c r="G195" s="6"/>
      <c r="Q195" s="17"/>
      <c r="W195" s="17"/>
    </row>
    <row r="196" spans="1:23" ht="12.75">
      <c r="A196" t="s">
        <v>300</v>
      </c>
      <c r="C196" s="4"/>
      <c r="E196" s="6"/>
      <c r="F196" s="6"/>
      <c r="G196" s="6"/>
      <c r="Q196" s="17"/>
      <c r="W196" s="17"/>
    </row>
    <row r="197" spans="3:23" ht="12.75">
      <c r="C197" s="4"/>
      <c r="E197" s="6"/>
      <c r="F197" s="6"/>
      <c r="G197" s="6"/>
      <c r="Q197" s="17"/>
      <c r="W197" s="17"/>
    </row>
    <row r="198" ht="12.75">
      <c r="A198" s="9" t="s">
        <v>297</v>
      </c>
    </row>
    <row r="199" spans="3:23" ht="12.75">
      <c r="C199" s="4">
        <v>1970</v>
      </c>
      <c r="E199" s="31" t="s">
        <v>222</v>
      </c>
      <c r="F199" s="31"/>
      <c r="G199" s="31"/>
      <c r="H199" s="31"/>
      <c r="I199" s="31"/>
      <c r="J199" s="31"/>
      <c r="K199" s="31"/>
      <c r="M199" s="31" t="s">
        <v>220</v>
      </c>
      <c r="N199" s="31"/>
      <c r="O199" s="31"/>
      <c r="P199" s="31"/>
      <c r="Q199" s="31"/>
      <c r="S199" s="31" t="s">
        <v>221</v>
      </c>
      <c r="T199" s="31"/>
      <c r="U199" s="31"/>
      <c r="V199" s="31"/>
      <c r="W199" s="31"/>
    </row>
    <row r="200" spans="1:23" ht="12.75">
      <c r="A200" s="12" t="s">
        <v>4</v>
      </c>
      <c r="C200" s="5" t="s">
        <v>34</v>
      </c>
      <c r="E200" s="10" t="s">
        <v>28</v>
      </c>
      <c r="F200" s="10" t="s">
        <v>242</v>
      </c>
      <c r="G200" s="20" t="s">
        <v>243</v>
      </c>
      <c r="H200" s="4"/>
      <c r="I200" s="10"/>
      <c r="J200" s="10"/>
      <c r="K200" s="10"/>
      <c r="M200" s="10"/>
      <c r="N200" s="4"/>
      <c r="O200" s="10"/>
      <c r="Q200" s="14" t="s">
        <v>28</v>
      </c>
      <c r="S200" s="10"/>
      <c r="T200" s="4"/>
      <c r="U200" s="10"/>
      <c r="W200" s="14" t="s">
        <v>28</v>
      </c>
    </row>
    <row r="201" ht="12.75">
      <c r="C201" s="4"/>
    </row>
    <row r="202" spans="1:23" ht="12.75">
      <c r="A202" t="s">
        <v>244</v>
      </c>
      <c r="C202" s="13" t="s">
        <v>245</v>
      </c>
      <c r="E202" s="6">
        <v>18296</v>
      </c>
      <c r="F202" s="6">
        <v>766</v>
      </c>
      <c r="G202" s="6">
        <v>1339</v>
      </c>
      <c r="H202" s="6"/>
      <c r="I202" s="9"/>
      <c r="K202" s="6"/>
      <c r="M202" s="4"/>
      <c r="N202" s="4"/>
      <c r="O202" s="4"/>
      <c r="Q202" s="18">
        <f aca="true" t="shared" si="14" ref="Q202:Q256">F202/E202</f>
        <v>0.041867074770441624</v>
      </c>
      <c r="S202" s="4"/>
      <c r="T202" s="4"/>
      <c r="U202" s="4"/>
      <c r="W202" s="18">
        <f aca="true" t="shared" si="15" ref="W202:W256">G202/E202</f>
        <v>0.07318539571491037</v>
      </c>
    </row>
    <row r="203" spans="1:23" ht="12.75">
      <c r="A203" t="s">
        <v>88</v>
      </c>
      <c r="C203" s="13" t="s">
        <v>148</v>
      </c>
      <c r="E203" s="6">
        <v>13810</v>
      </c>
      <c r="F203" s="6">
        <v>583</v>
      </c>
      <c r="G203" s="6">
        <v>541</v>
      </c>
      <c r="I203" s="9"/>
      <c r="Q203" s="18">
        <f t="shared" si="14"/>
        <v>0.04221578566256336</v>
      </c>
      <c r="W203" s="18">
        <f t="shared" si="15"/>
        <v>0.0391745112237509</v>
      </c>
    </row>
    <row r="204" spans="1:23" ht="12.75">
      <c r="A204" t="s">
        <v>89</v>
      </c>
      <c r="C204" s="13" t="s">
        <v>149</v>
      </c>
      <c r="E204" s="6">
        <v>6019</v>
      </c>
      <c r="F204" s="6">
        <v>332</v>
      </c>
      <c r="G204" s="6">
        <v>602</v>
      </c>
      <c r="I204" s="9"/>
      <c r="Q204" s="18">
        <f t="shared" si="14"/>
        <v>0.05515866422993853</v>
      </c>
      <c r="W204" s="18">
        <f t="shared" si="15"/>
        <v>0.10001661405549095</v>
      </c>
    </row>
    <row r="205" spans="1:23" ht="12.75">
      <c r="A205" t="s">
        <v>90</v>
      </c>
      <c r="C205" s="13" t="s">
        <v>150</v>
      </c>
      <c r="E205" s="6">
        <v>5584</v>
      </c>
      <c r="F205" s="6">
        <v>366</v>
      </c>
      <c r="G205" s="6">
        <v>540</v>
      </c>
      <c r="I205" s="9"/>
      <c r="Q205" s="18">
        <f t="shared" si="14"/>
        <v>0.06554441260744985</v>
      </c>
      <c r="W205" s="18">
        <f t="shared" si="15"/>
        <v>0.09670487106017192</v>
      </c>
    </row>
    <row r="206" spans="1:23" ht="12.75">
      <c r="A206" t="s">
        <v>246</v>
      </c>
      <c r="C206" s="13" t="s">
        <v>247</v>
      </c>
      <c r="E206" s="6">
        <v>13041</v>
      </c>
      <c r="F206" s="6">
        <v>419</v>
      </c>
      <c r="G206" s="6">
        <v>843</v>
      </c>
      <c r="I206" s="9"/>
      <c r="Q206" s="18">
        <f t="shared" si="14"/>
        <v>0.03212943792653938</v>
      </c>
      <c r="W206" s="18">
        <f t="shared" si="15"/>
        <v>0.06464228203358638</v>
      </c>
    </row>
    <row r="207" spans="1:23" ht="12.75">
      <c r="A207" t="s">
        <v>94</v>
      </c>
      <c r="C207" s="13" t="s">
        <v>154</v>
      </c>
      <c r="E207" s="6">
        <v>18222</v>
      </c>
      <c r="F207" s="6">
        <v>932</v>
      </c>
      <c r="G207" s="6">
        <v>4059</v>
      </c>
      <c r="I207" s="9"/>
      <c r="Q207" s="18">
        <f t="shared" si="14"/>
        <v>0.05114696520689277</v>
      </c>
      <c r="W207" s="18">
        <f t="shared" si="15"/>
        <v>0.22275271649654263</v>
      </c>
    </row>
    <row r="208" spans="1:23" ht="12.75">
      <c r="A208" t="s">
        <v>95</v>
      </c>
      <c r="C208" s="13" t="s">
        <v>155</v>
      </c>
      <c r="E208" s="6">
        <v>10686</v>
      </c>
      <c r="F208" s="6">
        <v>407</v>
      </c>
      <c r="G208" s="6">
        <v>1551</v>
      </c>
      <c r="I208" s="9"/>
      <c r="Q208" s="18">
        <f t="shared" si="14"/>
        <v>0.038087216919333707</v>
      </c>
      <c r="W208" s="18">
        <f t="shared" si="15"/>
        <v>0.14514317798989332</v>
      </c>
    </row>
    <row r="209" spans="1:23" ht="12.75">
      <c r="A209" t="s">
        <v>96</v>
      </c>
      <c r="C209" s="13" t="s">
        <v>156</v>
      </c>
      <c r="E209" s="6">
        <v>12322</v>
      </c>
      <c r="F209" s="6">
        <v>572</v>
      </c>
      <c r="G209" s="6">
        <v>1302</v>
      </c>
      <c r="I209" s="9"/>
      <c r="Q209" s="18">
        <f t="shared" si="14"/>
        <v>0.04642103554617757</v>
      </c>
      <c r="W209" s="18">
        <f t="shared" si="15"/>
        <v>0.10566466482713845</v>
      </c>
    </row>
    <row r="210" spans="1:23" ht="12.75">
      <c r="A210" t="s">
        <v>250</v>
      </c>
      <c r="C210" s="13" t="s">
        <v>248</v>
      </c>
      <c r="E210" s="6">
        <v>2330</v>
      </c>
      <c r="F210" s="6">
        <v>243</v>
      </c>
      <c r="G210" s="6">
        <v>135</v>
      </c>
      <c r="I210" s="9"/>
      <c r="Q210" s="18">
        <f t="shared" si="14"/>
        <v>0.10429184549356223</v>
      </c>
      <c r="W210" s="18">
        <f t="shared" si="15"/>
        <v>0.05793991416309013</v>
      </c>
    </row>
    <row r="211" spans="1:23" ht="12.75">
      <c r="A211" t="s">
        <v>218</v>
      </c>
      <c r="C211" s="13" t="s">
        <v>249</v>
      </c>
      <c r="E211" s="6">
        <v>7662</v>
      </c>
      <c r="F211" s="6">
        <v>463</v>
      </c>
      <c r="G211" s="6">
        <v>590</v>
      </c>
      <c r="I211" s="9"/>
      <c r="Q211" s="18">
        <f t="shared" si="14"/>
        <v>0.0604280866614461</v>
      </c>
      <c r="W211" s="18">
        <f t="shared" si="15"/>
        <v>0.07700339336987731</v>
      </c>
    </row>
    <row r="212" spans="1:23" ht="12.75">
      <c r="A212" t="s">
        <v>251</v>
      </c>
      <c r="C212" s="13" t="s">
        <v>252</v>
      </c>
      <c r="E212" s="6">
        <v>3601</v>
      </c>
      <c r="F212" s="6">
        <v>157</v>
      </c>
      <c r="G212" s="6">
        <v>630</v>
      </c>
      <c r="I212" s="9"/>
      <c r="Q212" s="18">
        <f t="shared" si="14"/>
        <v>0.04359900027770064</v>
      </c>
      <c r="W212" s="18">
        <f t="shared" si="15"/>
        <v>0.17495140238822549</v>
      </c>
    </row>
    <row r="213" spans="1:23" ht="12.75">
      <c r="A213" t="s">
        <v>253</v>
      </c>
      <c r="C213" s="13" t="s">
        <v>254</v>
      </c>
      <c r="E213" s="6">
        <v>11312</v>
      </c>
      <c r="F213" s="6">
        <v>510</v>
      </c>
      <c r="G213" s="6">
        <v>1089</v>
      </c>
      <c r="I213" s="9"/>
      <c r="Q213" s="18">
        <f t="shared" si="14"/>
        <v>0.04508486562942009</v>
      </c>
      <c r="W213" s="18">
        <f t="shared" si="15"/>
        <v>0.09626944837340877</v>
      </c>
    </row>
    <row r="214" spans="1:23" ht="12.75">
      <c r="A214" t="s">
        <v>255</v>
      </c>
      <c r="C214" s="13" t="s">
        <v>159</v>
      </c>
      <c r="E214" s="6">
        <v>2036</v>
      </c>
      <c r="F214" s="6">
        <v>137</v>
      </c>
      <c r="G214" s="6">
        <v>151</v>
      </c>
      <c r="I214" s="9"/>
      <c r="Q214" s="18">
        <f t="shared" si="14"/>
        <v>0.06728880157170923</v>
      </c>
      <c r="W214" s="18">
        <f t="shared" si="15"/>
        <v>0.07416502946954813</v>
      </c>
    </row>
    <row r="215" spans="1:23" ht="12.75">
      <c r="A215" t="s">
        <v>256</v>
      </c>
      <c r="C215" s="13" t="s">
        <v>260</v>
      </c>
      <c r="E215" s="6">
        <v>4235</v>
      </c>
      <c r="F215" s="6">
        <v>310</v>
      </c>
      <c r="G215" s="6">
        <v>498</v>
      </c>
      <c r="I215" s="9"/>
      <c r="Q215" s="18">
        <f t="shared" si="14"/>
        <v>0.07319952774498228</v>
      </c>
      <c r="W215" s="18">
        <f t="shared" si="15"/>
        <v>0.11759149940968122</v>
      </c>
    </row>
    <row r="216" spans="1:23" ht="12.75">
      <c r="A216" t="s">
        <v>257</v>
      </c>
      <c r="C216" s="13" t="s">
        <v>261</v>
      </c>
      <c r="E216" s="6">
        <v>3755</v>
      </c>
      <c r="F216" s="6">
        <v>241</v>
      </c>
      <c r="G216" s="6">
        <v>626</v>
      </c>
      <c r="I216" s="9"/>
      <c r="Q216" s="18">
        <f t="shared" si="14"/>
        <v>0.06418109187749667</v>
      </c>
      <c r="W216" s="18">
        <f t="shared" si="15"/>
        <v>0.166711051930759</v>
      </c>
    </row>
    <row r="217" spans="1:23" ht="12.75">
      <c r="A217" t="s">
        <v>258</v>
      </c>
      <c r="C217" s="13" t="s">
        <v>160</v>
      </c>
      <c r="E217" s="6">
        <v>3642</v>
      </c>
      <c r="F217" s="6">
        <v>239</v>
      </c>
      <c r="G217" s="6">
        <v>487</v>
      </c>
      <c r="I217" s="9"/>
      <c r="Q217" s="18">
        <f t="shared" si="14"/>
        <v>0.0656232839099396</v>
      </c>
      <c r="W217" s="18">
        <f t="shared" si="15"/>
        <v>0.13371773750686436</v>
      </c>
    </row>
    <row r="218" spans="1:23" ht="12.75">
      <c r="A218" t="s">
        <v>259</v>
      </c>
      <c r="C218" s="13" t="s">
        <v>262</v>
      </c>
      <c r="E218" s="6">
        <v>13921</v>
      </c>
      <c r="F218" s="6">
        <v>879</v>
      </c>
      <c r="G218" s="6">
        <v>1491</v>
      </c>
      <c r="I218" s="9"/>
      <c r="Q218" s="18">
        <f t="shared" si="14"/>
        <v>0.06314201565979455</v>
      </c>
      <c r="W218" s="18">
        <f t="shared" si="15"/>
        <v>0.1071043746857266</v>
      </c>
    </row>
    <row r="219" spans="1:23" ht="12.75">
      <c r="A219" t="s">
        <v>263</v>
      </c>
      <c r="C219" s="13" t="s">
        <v>267</v>
      </c>
      <c r="E219" s="6">
        <v>3592</v>
      </c>
      <c r="F219" s="6">
        <v>112</v>
      </c>
      <c r="G219" s="6">
        <v>449</v>
      </c>
      <c r="I219" s="9"/>
      <c r="Q219" s="18">
        <f t="shared" si="14"/>
        <v>0.031180400890868598</v>
      </c>
      <c r="W219" s="18">
        <f t="shared" si="15"/>
        <v>0.125</v>
      </c>
    </row>
    <row r="220" spans="1:23" ht="12.75">
      <c r="A220" t="s">
        <v>264</v>
      </c>
      <c r="C220" s="13" t="s">
        <v>268</v>
      </c>
      <c r="E220" s="6">
        <v>17789</v>
      </c>
      <c r="F220" s="6">
        <v>1173</v>
      </c>
      <c r="G220" s="6">
        <v>1405</v>
      </c>
      <c r="I220" s="9"/>
      <c r="Q220" s="18">
        <f t="shared" si="14"/>
        <v>0.06593962561133285</v>
      </c>
      <c r="W220" s="18">
        <f t="shared" si="15"/>
        <v>0.07898139299567149</v>
      </c>
    </row>
    <row r="221" spans="1:23" ht="12.75">
      <c r="A221" t="s">
        <v>265</v>
      </c>
      <c r="C221" s="13" t="s">
        <v>269</v>
      </c>
      <c r="E221" s="6">
        <v>28395</v>
      </c>
      <c r="F221" s="6">
        <v>2049</v>
      </c>
      <c r="G221" s="6">
        <v>1957</v>
      </c>
      <c r="I221" s="9"/>
      <c r="Q221" s="18">
        <f t="shared" si="14"/>
        <v>0.07216059165346012</v>
      </c>
      <c r="W221" s="18">
        <f t="shared" si="15"/>
        <v>0.06892058460996654</v>
      </c>
    </row>
    <row r="222" spans="1:23" ht="12.75">
      <c r="A222" t="s">
        <v>266</v>
      </c>
      <c r="C222" s="13" t="s">
        <v>270</v>
      </c>
      <c r="E222" s="6">
        <v>4242</v>
      </c>
      <c r="F222" s="6">
        <v>425</v>
      </c>
      <c r="G222" s="6">
        <v>227</v>
      </c>
      <c r="I222" s="9"/>
      <c r="Q222" s="18">
        <f t="shared" si="14"/>
        <v>0.10018859028760019</v>
      </c>
      <c r="W222" s="18">
        <f t="shared" si="15"/>
        <v>0.05351249410655351</v>
      </c>
    </row>
    <row r="223" spans="1:23" ht="12.75">
      <c r="A223" t="s">
        <v>104</v>
      </c>
      <c r="C223" s="13" t="s">
        <v>163</v>
      </c>
      <c r="E223" s="6">
        <v>16403</v>
      </c>
      <c r="F223" s="6">
        <v>967</v>
      </c>
      <c r="G223" s="6">
        <v>3445</v>
      </c>
      <c r="I223" s="9"/>
      <c r="Q223" s="18">
        <f t="shared" si="14"/>
        <v>0.05895263061635067</v>
      </c>
      <c r="W223" s="18">
        <f t="shared" si="15"/>
        <v>0.21002255684935683</v>
      </c>
    </row>
    <row r="224" spans="1:23" ht="12.75">
      <c r="A224" t="s">
        <v>105</v>
      </c>
      <c r="C224" s="13" t="s">
        <v>164</v>
      </c>
      <c r="E224" s="6">
        <v>9874</v>
      </c>
      <c r="F224" s="6">
        <v>1118</v>
      </c>
      <c r="G224" s="6">
        <v>1052</v>
      </c>
      <c r="I224" s="9"/>
      <c r="Q224" s="18">
        <f t="shared" si="14"/>
        <v>0.11322665586388495</v>
      </c>
      <c r="W224" s="18">
        <f t="shared" si="15"/>
        <v>0.10654243467692931</v>
      </c>
    </row>
    <row r="225" spans="1:23" ht="12.75">
      <c r="A225" t="s">
        <v>271</v>
      </c>
      <c r="C225" s="13" t="s">
        <v>272</v>
      </c>
      <c r="E225" s="6">
        <v>11117</v>
      </c>
      <c r="F225" s="6">
        <v>564</v>
      </c>
      <c r="G225" s="6">
        <v>1235</v>
      </c>
      <c r="I225" s="9"/>
      <c r="Q225" s="18">
        <f t="shared" si="14"/>
        <v>0.050733111450931005</v>
      </c>
      <c r="W225" s="18">
        <f t="shared" si="15"/>
        <v>0.1110911217054961</v>
      </c>
    </row>
    <row r="226" spans="1:23" ht="12.75">
      <c r="A226" t="s">
        <v>108</v>
      </c>
      <c r="C226" s="13" t="s">
        <v>168</v>
      </c>
      <c r="E226" s="6">
        <v>4955</v>
      </c>
      <c r="F226" s="6">
        <v>371</v>
      </c>
      <c r="G226" s="6">
        <v>236</v>
      </c>
      <c r="I226" s="9"/>
      <c r="Q226" s="18">
        <f t="shared" si="14"/>
        <v>0.07487386478304743</v>
      </c>
      <c r="W226" s="18">
        <f t="shared" si="15"/>
        <v>0.047628657921291624</v>
      </c>
    </row>
    <row r="227" spans="1:23" ht="12.75">
      <c r="A227" t="s">
        <v>273</v>
      </c>
      <c r="C227" s="13" t="s">
        <v>274</v>
      </c>
      <c r="E227" s="6">
        <v>2343</v>
      </c>
      <c r="F227" s="6">
        <v>151</v>
      </c>
      <c r="G227" s="6">
        <v>434</v>
      </c>
      <c r="I227" s="9"/>
      <c r="Q227" s="18">
        <f t="shared" si="14"/>
        <v>0.06444728979940248</v>
      </c>
      <c r="W227" s="18">
        <f t="shared" si="15"/>
        <v>0.18523260776781902</v>
      </c>
    </row>
    <row r="228" spans="1:23" ht="12.75">
      <c r="A228" t="s">
        <v>293</v>
      </c>
      <c r="C228" s="13" t="s">
        <v>294</v>
      </c>
      <c r="E228" s="6">
        <v>4204</v>
      </c>
      <c r="F228" s="6">
        <v>376</v>
      </c>
      <c r="G228" s="6">
        <v>466</v>
      </c>
      <c r="I228" s="9"/>
      <c r="Q228" s="18">
        <f t="shared" si="14"/>
        <v>0.08943862987630828</v>
      </c>
      <c r="W228" s="18">
        <f t="shared" si="15"/>
        <v>0.11084681255946717</v>
      </c>
    </row>
    <row r="229" spans="1:23" ht="12.75">
      <c r="A229" t="s">
        <v>111</v>
      </c>
      <c r="C229" s="13" t="s">
        <v>170</v>
      </c>
      <c r="E229" s="6">
        <v>28009</v>
      </c>
      <c r="F229" s="6">
        <v>1677</v>
      </c>
      <c r="G229" s="6">
        <v>1564</v>
      </c>
      <c r="I229" s="9"/>
      <c r="Q229" s="18">
        <f t="shared" si="14"/>
        <v>0.05987361205326859</v>
      </c>
      <c r="W229" s="18">
        <f t="shared" si="15"/>
        <v>0.055839194544610664</v>
      </c>
    </row>
    <row r="230" spans="1:23" ht="12.75">
      <c r="A230" t="s">
        <v>112</v>
      </c>
      <c r="C230" s="13" t="s">
        <v>172</v>
      </c>
      <c r="E230" s="6">
        <v>23384</v>
      </c>
      <c r="F230" s="6">
        <v>735</v>
      </c>
      <c r="G230" s="6">
        <v>1654</v>
      </c>
      <c r="I230" s="9"/>
      <c r="Q230" s="18">
        <f t="shared" si="14"/>
        <v>0.0314317482039001</v>
      </c>
      <c r="W230" s="18">
        <f t="shared" si="15"/>
        <v>0.07073212452959289</v>
      </c>
    </row>
    <row r="231" spans="1:23" ht="12.75">
      <c r="A231" t="s">
        <v>113</v>
      </c>
      <c r="C231" s="13" t="s">
        <v>173</v>
      </c>
      <c r="E231" s="6">
        <v>2011</v>
      </c>
      <c r="F231" s="6">
        <v>40</v>
      </c>
      <c r="G231" s="6">
        <v>232</v>
      </c>
      <c r="I231" s="9"/>
      <c r="Q231" s="18">
        <f t="shared" si="14"/>
        <v>0.019890601690701143</v>
      </c>
      <c r="W231" s="18">
        <f t="shared" si="15"/>
        <v>0.11536548980606663</v>
      </c>
    </row>
    <row r="232" spans="1:23" ht="12.75">
      <c r="A232" t="s">
        <v>114</v>
      </c>
      <c r="C232" s="13" t="s">
        <v>174</v>
      </c>
      <c r="E232" s="6">
        <v>17342</v>
      </c>
      <c r="F232" s="6">
        <v>683</v>
      </c>
      <c r="G232" s="6">
        <v>226</v>
      </c>
      <c r="I232" s="9"/>
      <c r="Q232" s="18">
        <f t="shared" si="14"/>
        <v>0.03938415407680775</v>
      </c>
      <c r="W232" s="18">
        <f t="shared" si="15"/>
        <v>0.0130319455656787</v>
      </c>
    </row>
    <row r="233" spans="1:23" ht="12.75">
      <c r="A233" t="s">
        <v>116</v>
      </c>
      <c r="C233" s="13" t="s">
        <v>176</v>
      </c>
      <c r="E233" s="6">
        <v>7248</v>
      </c>
      <c r="F233" s="6">
        <v>569</v>
      </c>
      <c r="G233" s="6">
        <v>168</v>
      </c>
      <c r="I233" s="9"/>
      <c r="Q233" s="18">
        <f t="shared" si="14"/>
        <v>0.07850441501103753</v>
      </c>
      <c r="W233" s="18">
        <f t="shared" si="15"/>
        <v>0.023178807947019868</v>
      </c>
    </row>
    <row r="234" spans="1:23" ht="12.75">
      <c r="A234" t="s">
        <v>118</v>
      </c>
      <c r="C234" s="13" t="s">
        <v>178</v>
      </c>
      <c r="E234" s="6">
        <v>2819</v>
      </c>
      <c r="F234" s="6">
        <v>135</v>
      </c>
      <c r="G234" s="6">
        <v>343</v>
      </c>
      <c r="I234" s="9"/>
      <c r="Q234" s="18">
        <f t="shared" si="14"/>
        <v>0.0478893224547712</v>
      </c>
      <c r="W234" s="18">
        <f t="shared" si="15"/>
        <v>0.12167435260730755</v>
      </c>
    </row>
    <row r="235" spans="1:23" ht="12.75">
      <c r="A235" t="s">
        <v>275</v>
      </c>
      <c r="C235" s="13" t="s">
        <v>276</v>
      </c>
      <c r="E235" s="6">
        <v>9922</v>
      </c>
      <c r="F235" s="6">
        <v>662</v>
      </c>
      <c r="G235" s="6">
        <v>1054</v>
      </c>
      <c r="I235" s="9"/>
      <c r="Q235" s="18">
        <f t="shared" si="14"/>
        <v>0.0667204192703084</v>
      </c>
      <c r="W235" s="18">
        <f t="shared" si="15"/>
        <v>0.10622858294698649</v>
      </c>
    </row>
    <row r="236" spans="1:23" ht="12.75">
      <c r="A236" t="s">
        <v>121</v>
      </c>
      <c r="C236" s="13" t="s">
        <v>181</v>
      </c>
      <c r="E236" s="6">
        <v>5014</v>
      </c>
      <c r="F236" s="6">
        <v>224</v>
      </c>
      <c r="G236" s="6">
        <v>57</v>
      </c>
      <c r="I236" s="9"/>
      <c r="Q236" s="18">
        <f t="shared" si="14"/>
        <v>0.04467491025129637</v>
      </c>
      <c r="W236" s="18">
        <f t="shared" si="15"/>
        <v>0.011368169126445952</v>
      </c>
    </row>
    <row r="237" spans="1:23" ht="12.75">
      <c r="A237" t="s">
        <v>141</v>
      </c>
      <c r="C237" s="13" t="s">
        <v>187</v>
      </c>
      <c r="E237" s="6">
        <v>29441</v>
      </c>
      <c r="F237" s="6">
        <v>1222</v>
      </c>
      <c r="G237" s="6">
        <v>908</v>
      </c>
      <c r="I237" s="9"/>
      <c r="Q237" s="18">
        <f t="shared" si="14"/>
        <v>0.04150674229815563</v>
      </c>
      <c r="W237" s="18">
        <f t="shared" si="15"/>
        <v>0.030841343704357867</v>
      </c>
    </row>
    <row r="238" spans="1:23" ht="12.75">
      <c r="A238" t="s">
        <v>142</v>
      </c>
      <c r="C238" s="13" t="s">
        <v>277</v>
      </c>
      <c r="E238" s="6">
        <v>3875</v>
      </c>
      <c r="F238" s="6">
        <v>191</v>
      </c>
      <c r="G238" s="6">
        <v>121</v>
      </c>
      <c r="I238" s="9"/>
      <c r="Q238" s="18">
        <f t="shared" si="14"/>
        <v>0.04929032258064516</v>
      </c>
      <c r="W238" s="18">
        <f t="shared" si="15"/>
        <v>0.0312258064516129</v>
      </c>
    </row>
    <row r="239" spans="1:23" ht="12.75">
      <c r="A239" t="s">
        <v>127</v>
      </c>
      <c r="C239" s="13" t="s">
        <v>189</v>
      </c>
      <c r="E239" s="6">
        <v>10314</v>
      </c>
      <c r="F239" s="6">
        <v>569</v>
      </c>
      <c r="G239" s="6">
        <v>1038</v>
      </c>
      <c r="I239" s="9"/>
      <c r="Q239" s="18">
        <f t="shared" si="14"/>
        <v>0.055167733178204385</v>
      </c>
      <c r="W239" s="18">
        <f t="shared" si="15"/>
        <v>0.10063990692262943</v>
      </c>
    </row>
    <row r="240" spans="1:23" ht="12.75">
      <c r="A240" t="s">
        <v>128</v>
      </c>
      <c r="C240" s="13" t="s">
        <v>192</v>
      </c>
      <c r="E240" s="6">
        <v>4465</v>
      </c>
      <c r="F240" s="6">
        <v>133</v>
      </c>
      <c r="G240" s="6">
        <v>174</v>
      </c>
      <c r="I240" s="9"/>
      <c r="Q240" s="18">
        <f t="shared" si="14"/>
        <v>0.029787234042553193</v>
      </c>
      <c r="W240" s="18">
        <f t="shared" si="15"/>
        <v>0.03896976483762598</v>
      </c>
    </row>
    <row r="241" spans="1:23" ht="12.75">
      <c r="A241" t="s">
        <v>190</v>
      </c>
      <c r="C241" s="13" t="s">
        <v>191</v>
      </c>
      <c r="E241" s="6">
        <v>8473</v>
      </c>
      <c r="F241" s="6">
        <v>413</v>
      </c>
      <c r="G241" s="6">
        <v>409</v>
      </c>
      <c r="I241" s="9"/>
      <c r="Q241" s="18">
        <f t="shared" si="14"/>
        <v>0.04874306621031512</v>
      </c>
      <c r="W241" s="18">
        <f t="shared" si="15"/>
        <v>0.048270978401982766</v>
      </c>
    </row>
    <row r="242" spans="1:23" ht="12.75">
      <c r="A242" t="s">
        <v>278</v>
      </c>
      <c r="C242" s="13" t="s">
        <v>281</v>
      </c>
      <c r="E242" s="6">
        <v>18771</v>
      </c>
      <c r="F242" s="6">
        <v>1982</v>
      </c>
      <c r="G242" s="6">
        <v>2230</v>
      </c>
      <c r="I242" s="9"/>
      <c r="Q242" s="18">
        <f t="shared" si="14"/>
        <v>0.10558840765009855</v>
      </c>
      <c r="W242" s="18">
        <f t="shared" si="15"/>
        <v>0.1188002770230675</v>
      </c>
    </row>
    <row r="243" spans="1:23" ht="12.75">
      <c r="A243" t="s">
        <v>279</v>
      </c>
      <c r="C243" s="13" t="s">
        <v>280</v>
      </c>
      <c r="E243" s="6">
        <v>3906</v>
      </c>
      <c r="F243" s="6">
        <v>518</v>
      </c>
      <c r="G243" s="6">
        <v>247</v>
      </c>
      <c r="I243" s="9"/>
      <c r="Q243" s="18">
        <f t="shared" si="14"/>
        <v>0.13261648745519714</v>
      </c>
      <c r="W243" s="18">
        <f t="shared" si="15"/>
        <v>0.06323604710701484</v>
      </c>
    </row>
    <row r="244" spans="1:23" ht="12.75">
      <c r="A244" t="s">
        <v>282</v>
      </c>
      <c r="C244" s="13" t="s">
        <v>283</v>
      </c>
      <c r="E244" s="6">
        <v>4802</v>
      </c>
      <c r="F244" s="6">
        <v>456</v>
      </c>
      <c r="G244" s="6">
        <v>809</v>
      </c>
      <c r="I244" s="9"/>
      <c r="Q244" s="18">
        <f t="shared" si="14"/>
        <v>0.09496043315285298</v>
      </c>
      <c r="W244" s="18">
        <f t="shared" si="15"/>
        <v>0.16847147022074135</v>
      </c>
    </row>
    <row r="245" spans="1:23" ht="12.75">
      <c r="A245" t="s">
        <v>130</v>
      </c>
      <c r="C245" s="13" t="s">
        <v>194</v>
      </c>
      <c r="E245" s="6">
        <v>2287</v>
      </c>
      <c r="F245" s="6">
        <v>192</v>
      </c>
      <c r="G245" s="6">
        <v>93</v>
      </c>
      <c r="I245" s="9"/>
      <c r="Q245" s="18">
        <f t="shared" si="14"/>
        <v>0.08395277656318322</v>
      </c>
      <c r="W245" s="18">
        <f t="shared" si="15"/>
        <v>0.040664626147791864</v>
      </c>
    </row>
    <row r="246" spans="1:23" ht="12.75">
      <c r="A246" t="s">
        <v>284</v>
      </c>
      <c r="C246" s="13" t="s">
        <v>285</v>
      </c>
      <c r="E246" s="6">
        <v>2652</v>
      </c>
      <c r="F246" s="6">
        <v>135</v>
      </c>
      <c r="G246" s="6">
        <v>297</v>
      </c>
      <c r="I246" s="9"/>
      <c r="Q246" s="18">
        <f t="shared" si="14"/>
        <v>0.05090497737556561</v>
      </c>
      <c r="W246" s="18">
        <f t="shared" si="15"/>
        <v>0.11199095022624435</v>
      </c>
    </row>
    <row r="247" spans="1:23" ht="12.75">
      <c r="A247" t="s">
        <v>286</v>
      </c>
      <c r="C247" s="13" t="s">
        <v>287</v>
      </c>
      <c r="E247" s="6">
        <v>11280</v>
      </c>
      <c r="F247" s="6">
        <v>887</v>
      </c>
      <c r="G247" s="6">
        <v>1474</v>
      </c>
      <c r="I247" s="9"/>
      <c r="Q247" s="18">
        <f t="shared" si="14"/>
        <v>0.07863475177304964</v>
      </c>
      <c r="W247" s="18">
        <f t="shared" si="15"/>
        <v>0.13067375886524824</v>
      </c>
    </row>
    <row r="248" spans="1:23" ht="12.75">
      <c r="A248" t="s">
        <v>288</v>
      </c>
      <c r="C248" s="13" t="s">
        <v>289</v>
      </c>
      <c r="E248" s="6">
        <v>4822</v>
      </c>
      <c r="F248" s="6">
        <v>557</v>
      </c>
      <c r="G248" s="6">
        <v>1395</v>
      </c>
      <c r="I248" s="9"/>
      <c r="Q248" s="18">
        <f t="shared" si="14"/>
        <v>0.1155122355868934</v>
      </c>
      <c r="W248" s="18">
        <f t="shared" si="15"/>
        <v>0.289299046038988</v>
      </c>
    </row>
    <row r="249" spans="1:23" ht="12.75">
      <c r="A249" t="s">
        <v>136</v>
      </c>
      <c r="C249" s="13" t="s">
        <v>292</v>
      </c>
      <c r="E249" s="6">
        <v>10948</v>
      </c>
      <c r="F249" s="6">
        <v>655</v>
      </c>
      <c r="G249" s="6">
        <v>1925</v>
      </c>
      <c r="I249" s="9"/>
      <c r="Q249" s="18">
        <f t="shared" si="14"/>
        <v>0.05982827913774205</v>
      </c>
      <c r="W249" s="18">
        <f t="shared" si="15"/>
        <v>0.1758312020460358</v>
      </c>
    </row>
    <row r="250" spans="1:23" ht="12.75">
      <c r="A250" t="s">
        <v>290</v>
      </c>
      <c r="C250" s="13" t="s">
        <v>291</v>
      </c>
      <c r="E250" s="6">
        <v>10281</v>
      </c>
      <c r="F250" s="6">
        <v>641</v>
      </c>
      <c r="G250" s="6">
        <v>361</v>
      </c>
      <c r="I250" s="9"/>
      <c r="Q250" s="18">
        <f t="shared" si="14"/>
        <v>0.0623480206205622</v>
      </c>
      <c r="W250" s="18">
        <f t="shared" si="15"/>
        <v>0.03511331582530882</v>
      </c>
    </row>
    <row r="251" spans="1:23" ht="12.75">
      <c r="A251" t="s">
        <v>137</v>
      </c>
      <c r="C251" s="13" t="s">
        <v>201</v>
      </c>
      <c r="E251" s="6">
        <v>4018</v>
      </c>
      <c r="F251" s="6">
        <v>204</v>
      </c>
      <c r="G251" s="6">
        <v>288</v>
      </c>
      <c r="I251" s="9"/>
      <c r="Q251" s="18">
        <f t="shared" si="14"/>
        <v>0.0507715281234445</v>
      </c>
      <c r="W251" s="18">
        <f t="shared" si="15"/>
        <v>0.07167745146839223</v>
      </c>
    </row>
    <row r="252" spans="1:23" ht="12.75">
      <c r="A252" t="s">
        <v>138</v>
      </c>
      <c r="C252" s="13" t="s">
        <v>202</v>
      </c>
      <c r="E252" s="6">
        <v>6737</v>
      </c>
      <c r="F252" s="6">
        <v>150</v>
      </c>
      <c r="G252" s="6">
        <v>42</v>
      </c>
      <c r="I252" s="9"/>
      <c r="Q252" s="18">
        <f t="shared" si="14"/>
        <v>0.02226510316164465</v>
      </c>
      <c r="W252" s="18">
        <f t="shared" si="15"/>
        <v>0.006234228885260502</v>
      </c>
    </row>
    <row r="253" spans="1:23" ht="12.75">
      <c r="A253" t="s">
        <v>139</v>
      </c>
      <c r="C253" s="13" t="s">
        <v>203</v>
      </c>
      <c r="E253" s="6">
        <v>3639</v>
      </c>
      <c r="F253" s="6">
        <v>171</v>
      </c>
      <c r="G253" s="6">
        <v>63</v>
      </c>
      <c r="I253" s="9"/>
      <c r="Q253" s="18">
        <f t="shared" si="14"/>
        <v>0.04699093157460841</v>
      </c>
      <c r="W253" s="18">
        <f t="shared" si="15"/>
        <v>0.01731244847485573</v>
      </c>
    </row>
    <row r="254" spans="1:23" ht="12.75">
      <c r="A254" t="s">
        <v>63</v>
      </c>
      <c r="C254" s="13" t="s">
        <v>73</v>
      </c>
      <c r="E254" s="6">
        <v>6014</v>
      </c>
      <c r="F254" s="6">
        <v>308</v>
      </c>
      <c r="G254" s="6">
        <v>248</v>
      </c>
      <c r="I254" s="9"/>
      <c r="Q254" s="18">
        <f t="shared" si="14"/>
        <v>0.05121383438643166</v>
      </c>
      <c r="W254" s="18">
        <f t="shared" si="15"/>
        <v>0.041237113402061855</v>
      </c>
    </row>
    <row r="255" spans="1:23" ht="12.75">
      <c r="A255" t="s">
        <v>64</v>
      </c>
      <c r="C255" s="13" t="s">
        <v>74</v>
      </c>
      <c r="E255" s="6">
        <v>21136</v>
      </c>
      <c r="F255" s="6">
        <v>3293</v>
      </c>
      <c r="G255" s="6">
        <v>3672</v>
      </c>
      <c r="I255" s="9"/>
      <c r="Q255" s="18">
        <f t="shared" si="14"/>
        <v>0.1558005299015897</v>
      </c>
      <c r="W255" s="18">
        <f t="shared" si="15"/>
        <v>0.1737320211960636</v>
      </c>
    </row>
    <row r="256" spans="1:23" ht="12.75">
      <c r="A256" t="s">
        <v>8</v>
      </c>
      <c r="C256" s="13" t="s">
        <v>38</v>
      </c>
      <c r="E256" s="6">
        <v>14739</v>
      </c>
      <c r="F256" s="6">
        <v>1581</v>
      </c>
      <c r="G256" s="6">
        <v>1690</v>
      </c>
      <c r="I256" s="9"/>
      <c r="Q256" s="18">
        <f t="shared" si="14"/>
        <v>0.10726643598615918</v>
      </c>
      <c r="W256" s="18">
        <f t="shared" si="15"/>
        <v>0.11466178166768437</v>
      </c>
    </row>
    <row r="257" spans="3:23" ht="12.75">
      <c r="C257" s="4"/>
      <c r="E257" s="6"/>
      <c r="F257" s="6"/>
      <c r="G257" s="6"/>
      <c r="Q257" s="15"/>
      <c r="W257" s="15"/>
    </row>
    <row r="258" spans="1:23" ht="12.75">
      <c r="A258" t="s">
        <v>66</v>
      </c>
      <c r="C258" s="4">
        <v>267</v>
      </c>
      <c r="E258" s="6">
        <f>SUM(E202:E229)</f>
        <v>281397</v>
      </c>
      <c r="F258" s="6">
        <f>SUM(F202:F229)</f>
        <v>16539</v>
      </c>
      <c r="G258" s="6">
        <f>SUM(G202:G229)</f>
        <v>28944</v>
      </c>
      <c r="Q258" s="17">
        <f>F258/E258</f>
        <v>0.0587746138018529</v>
      </c>
      <c r="W258" s="17">
        <f>G258/E258</f>
        <v>0.10285823942685957</v>
      </c>
    </row>
    <row r="259" spans="1:23" ht="12.75">
      <c r="A259" t="s">
        <v>67</v>
      </c>
      <c r="C259" s="4">
        <v>399</v>
      </c>
      <c r="E259" s="6">
        <f>SUM(E230:E253)</f>
        <v>208451</v>
      </c>
      <c r="F259" s="6">
        <f>SUM(F230:F253)</f>
        <v>12124</v>
      </c>
      <c r="G259" s="6">
        <f>SUM(G230:G253)</f>
        <v>15608</v>
      </c>
      <c r="Q259" s="17">
        <f>F259/E259</f>
        <v>0.058162349904773786</v>
      </c>
      <c r="W259" s="17">
        <f>G259/E259</f>
        <v>0.0748761099730872</v>
      </c>
    </row>
    <row r="260" spans="1:23" ht="12.75">
      <c r="A260" t="s">
        <v>33</v>
      </c>
      <c r="C260" s="4">
        <v>499</v>
      </c>
      <c r="E260" s="6">
        <f>SUM(E254:E256)</f>
        <v>41889</v>
      </c>
      <c r="F260" s="6">
        <f>SUM(F254:F256)</f>
        <v>5182</v>
      </c>
      <c r="G260" s="6">
        <f>SUM(G254:G256)</f>
        <v>5610</v>
      </c>
      <c r="Q260" s="17">
        <f>F260/E260</f>
        <v>0.12370789467401944</v>
      </c>
      <c r="W260" s="17">
        <f>G260/E260</f>
        <v>0.13392537420325146</v>
      </c>
    </row>
    <row r="261" spans="3:23" ht="12.75">
      <c r="C261" s="4"/>
      <c r="E261" s="6"/>
      <c r="F261" s="6"/>
      <c r="G261" s="6"/>
      <c r="Q261" s="17"/>
      <c r="W261" s="17"/>
    </row>
    <row r="262" spans="1:23" ht="12.75">
      <c r="A262" s="9" t="s">
        <v>298</v>
      </c>
      <c r="C262" s="4"/>
      <c r="E262" s="6"/>
      <c r="F262" s="6"/>
      <c r="G262" s="6"/>
      <c r="Q262" s="17"/>
      <c r="W262" s="17"/>
    </row>
    <row r="263" spans="3:23" ht="12.75">
      <c r="C263" s="4">
        <v>1970</v>
      </c>
      <c r="E263" s="31" t="s">
        <v>222</v>
      </c>
      <c r="F263" s="31"/>
      <c r="G263" s="31"/>
      <c r="H263" s="31"/>
      <c r="I263" s="31"/>
      <c r="J263" s="31"/>
      <c r="K263" s="31"/>
      <c r="M263" s="31" t="s">
        <v>220</v>
      </c>
      <c r="N263" s="31"/>
      <c r="O263" s="31"/>
      <c r="P263" s="31"/>
      <c r="Q263" s="31"/>
      <c r="S263" s="31" t="s">
        <v>221</v>
      </c>
      <c r="T263" s="31"/>
      <c r="U263" s="31"/>
      <c r="V263" s="31"/>
      <c r="W263" s="31"/>
    </row>
    <row r="264" spans="1:23" ht="12.75">
      <c r="A264" s="12" t="s">
        <v>4</v>
      </c>
      <c r="C264" s="5" t="s">
        <v>34</v>
      </c>
      <c r="E264" s="10" t="s">
        <v>28</v>
      </c>
      <c r="F264" s="10" t="s">
        <v>242</v>
      </c>
      <c r="G264" s="20" t="s">
        <v>243</v>
      </c>
      <c r="H264" s="4"/>
      <c r="I264" s="10"/>
      <c r="J264" s="10"/>
      <c r="K264" s="10"/>
      <c r="M264" s="10"/>
      <c r="N264" s="4"/>
      <c r="O264" s="10"/>
      <c r="Q264" s="14" t="s">
        <v>28</v>
      </c>
      <c r="S264" s="10"/>
      <c r="T264" s="4"/>
      <c r="U264" s="10"/>
      <c r="W264" s="14" t="s">
        <v>28</v>
      </c>
    </row>
    <row r="265" ht="12.75">
      <c r="C265" s="4"/>
    </row>
    <row r="266" spans="1:23" ht="12.75">
      <c r="A266" t="s">
        <v>244</v>
      </c>
      <c r="C266" s="13" t="s">
        <v>245</v>
      </c>
      <c r="E266" s="6">
        <v>15528</v>
      </c>
      <c r="F266" s="6">
        <v>698</v>
      </c>
      <c r="G266" s="6">
        <v>655</v>
      </c>
      <c r="H266" s="6"/>
      <c r="I266" s="9"/>
      <c r="K266" s="6"/>
      <c r="M266" s="4"/>
      <c r="N266" s="4"/>
      <c r="O266" s="4"/>
      <c r="Q266" s="18">
        <f aca="true" t="shared" si="16" ref="Q266:Q320">F266/E266</f>
        <v>0.044951056156620296</v>
      </c>
      <c r="S266" s="4"/>
      <c r="T266" s="4"/>
      <c r="U266" s="4"/>
      <c r="W266" s="18">
        <f aca="true" t="shared" si="17" ref="W266:W320">G266/E266</f>
        <v>0.04218186501803194</v>
      </c>
    </row>
    <row r="267" spans="1:23" ht="12.75">
      <c r="A267" t="s">
        <v>88</v>
      </c>
      <c r="C267" s="13" t="s">
        <v>148</v>
      </c>
      <c r="E267" s="6">
        <v>5516</v>
      </c>
      <c r="F267" s="6">
        <v>190</v>
      </c>
      <c r="G267" s="6">
        <v>174</v>
      </c>
      <c r="I267" s="9"/>
      <c r="Q267" s="18">
        <f t="shared" si="16"/>
        <v>0.03444525018129079</v>
      </c>
      <c r="W267" s="18">
        <f t="shared" si="17"/>
        <v>0.03154459753444525</v>
      </c>
    </row>
    <row r="268" spans="1:23" ht="12.75">
      <c r="A268" t="s">
        <v>89</v>
      </c>
      <c r="C268" s="13" t="s">
        <v>149</v>
      </c>
      <c r="E268" s="6">
        <v>6506</v>
      </c>
      <c r="F268" s="6">
        <v>390</v>
      </c>
      <c r="G268" s="6">
        <v>1038</v>
      </c>
      <c r="I268" s="9"/>
      <c r="Q268" s="18">
        <f t="shared" si="16"/>
        <v>0.059944666461727636</v>
      </c>
      <c r="W268" s="18">
        <f t="shared" si="17"/>
        <v>0.15954503535198278</v>
      </c>
    </row>
    <row r="269" spans="1:23" ht="12.75">
      <c r="A269" t="s">
        <v>90</v>
      </c>
      <c r="C269" s="13" t="s">
        <v>150</v>
      </c>
      <c r="E269" s="6">
        <v>4135</v>
      </c>
      <c r="F269" s="6">
        <v>172</v>
      </c>
      <c r="G269" s="6">
        <v>276</v>
      </c>
      <c r="I269" s="9"/>
      <c r="Q269" s="18">
        <f t="shared" si="16"/>
        <v>0.04159613059250302</v>
      </c>
      <c r="W269" s="18">
        <f t="shared" si="17"/>
        <v>0.0667472793228537</v>
      </c>
    </row>
    <row r="270" spans="1:23" ht="12.75">
      <c r="A270" t="s">
        <v>246</v>
      </c>
      <c r="C270" s="13" t="s">
        <v>247</v>
      </c>
      <c r="E270" s="6">
        <v>3259</v>
      </c>
      <c r="F270" s="6">
        <v>135</v>
      </c>
      <c r="G270" s="6">
        <v>363</v>
      </c>
      <c r="I270" s="9"/>
      <c r="Q270" s="18">
        <f t="shared" si="16"/>
        <v>0.041423749616446764</v>
      </c>
      <c r="W270" s="18">
        <f t="shared" si="17"/>
        <v>0.11138386007977907</v>
      </c>
    </row>
    <row r="271" spans="1:23" ht="12.75">
      <c r="A271" t="s">
        <v>94</v>
      </c>
      <c r="C271" s="13" t="s">
        <v>154</v>
      </c>
      <c r="E271" s="6">
        <v>14397</v>
      </c>
      <c r="F271" s="6">
        <v>759</v>
      </c>
      <c r="G271" s="6">
        <v>3465</v>
      </c>
      <c r="I271" s="9"/>
      <c r="Q271" s="18">
        <f t="shared" si="16"/>
        <v>0.05271931652427589</v>
      </c>
      <c r="W271" s="18">
        <f t="shared" si="17"/>
        <v>0.24067514065430298</v>
      </c>
    </row>
    <row r="272" spans="1:23" ht="12.75">
      <c r="A272" t="s">
        <v>95</v>
      </c>
      <c r="C272" s="13" t="s">
        <v>155</v>
      </c>
      <c r="E272" s="6">
        <v>6751</v>
      </c>
      <c r="F272" s="6">
        <v>322</v>
      </c>
      <c r="G272" s="6">
        <v>1036</v>
      </c>
      <c r="I272" s="9"/>
      <c r="Q272" s="18">
        <f t="shared" si="16"/>
        <v>0.04769663753517998</v>
      </c>
      <c r="W272" s="18">
        <f t="shared" si="17"/>
        <v>0.15345874685231817</v>
      </c>
    </row>
    <row r="273" spans="1:23" ht="12.75">
      <c r="A273" t="s">
        <v>96</v>
      </c>
      <c r="C273" s="13" t="s">
        <v>156</v>
      </c>
      <c r="E273" s="6">
        <v>6192</v>
      </c>
      <c r="F273" s="6">
        <v>279</v>
      </c>
      <c r="G273" s="6">
        <v>700</v>
      </c>
      <c r="I273" s="9"/>
      <c r="Q273" s="18">
        <f t="shared" si="16"/>
        <v>0.04505813953488372</v>
      </c>
      <c r="W273" s="18">
        <f t="shared" si="17"/>
        <v>0.11304909560723514</v>
      </c>
    </row>
    <row r="274" spans="1:23" ht="12.75">
      <c r="A274" t="s">
        <v>250</v>
      </c>
      <c r="C274" s="13" t="s">
        <v>248</v>
      </c>
      <c r="E274" s="6">
        <v>1593</v>
      </c>
      <c r="F274" s="6">
        <v>37</v>
      </c>
      <c r="G274" s="6">
        <v>155</v>
      </c>
      <c r="I274" s="9"/>
      <c r="Q274" s="18">
        <f t="shared" si="16"/>
        <v>0.02322661644695543</v>
      </c>
      <c r="W274" s="18">
        <f t="shared" si="17"/>
        <v>0.0973006905210295</v>
      </c>
    </row>
    <row r="275" spans="1:23" ht="12.75">
      <c r="A275" t="s">
        <v>218</v>
      </c>
      <c r="C275" s="13" t="s">
        <v>249</v>
      </c>
      <c r="E275" s="6">
        <v>5515</v>
      </c>
      <c r="F275" s="6">
        <v>195</v>
      </c>
      <c r="G275" s="6">
        <v>574</v>
      </c>
      <c r="I275" s="9"/>
      <c r="Q275" s="18">
        <f t="shared" si="16"/>
        <v>0.03535811423390753</v>
      </c>
      <c r="W275" s="18">
        <f t="shared" si="17"/>
        <v>0.10407978241160472</v>
      </c>
    </row>
    <row r="276" spans="1:23" ht="12.75">
      <c r="A276" t="s">
        <v>251</v>
      </c>
      <c r="C276" s="13" t="s">
        <v>252</v>
      </c>
      <c r="E276" s="6">
        <v>2297</v>
      </c>
      <c r="F276" s="6">
        <v>43</v>
      </c>
      <c r="G276" s="6">
        <v>419</v>
      </c>
      <c r="I276" s="9"/>
      <c r="Q276" s="18">
        <f t="shared" si="16"/>
        <v>0.01872006965607314</v>
      </c>
      <c r="W276" s="18">
        <f t="shared" si="17"/>
        <v>0.18241184153243362</v>
      </c>
    </row>
    <row r="277" spans="1:23" ht="12.75">
      <c r="A277" t="s">
        <v>253</v>
      </c>
      <c r="C277" s="13" t="s">
        <v>254</v>
      </c>
      <c r="E277" s="6">
        <v>7079</v>
      </c>
      <c r="F277" s="6">
        <v>272</v>
      </c>
      <c r="G277" s="6">
        <v>811</v>
      </c>
      <c r="I277" s="9"/>
      <c r="Q277" s="18">
        <f t="shared" si="16"/>
        <v>0.038423506144935726</v>
      </c>
      <c r="W277" s="18">
        <f t="shared" si="17"/>
        <v>0.1145642039836135</v>
      </c>
    </row>
    <row r="278" spans="1:23" ht="12.75">
      <c r="A278" t="s">
        <v>255</v>
      </c>
      <c r="C278" s="13" t="s">
        <v>159</v>
      </c>
      <c r="E278" s="6">
        <v>1896</v>
      </c>
      <c r="F278" s="6">
        <v>160</v>
      </c>
      <c r="G278" s="6">
        <v>164</v>
      </c>
      <c r="I278" s="9"/>
      <c r="Q278" s="18">
        <f t="shared" si="16"/>
        <v>0.08438818565400844</v>
      </c>
      <c r="W278" s="18">
        <f t="shared" si="17"/>
        <v>0.08649789029535865</v>
      </c>
    </row>
    <row r="279" spans="1:23" ht="12.75">
      <c r="A279" t="s">
        <v>256</v>
      </c>
      <c r="C279" s="13" t="s">
        <v>260</v>
      </c>
      <c r="E279" s="6">
        <v>1858</v>
      </c>
      <c r="F279" s="6">
        <v>96</v>
      </c>
      <c r="G279" s="6">
        <v>252</v>
      </c>
      <c r="I279" s="9"/>
      <c r="Q279" s="18">
        <f t="shared" si="16"/>
        <v>0.05166846071044134</v>
      </c>
      <c r="W279" s="18">
        <f t="shared" si="17"/>
        <v>0.1356297093649085</v>
      </c>
    </row>
    <row r="280" spans="1:23" ht="12.75">
      <c r="A280" t="s">
        <v>257</v>
      </c>
      <c r="C280" s="13" t="s">
        <v>261</v>
      </c>
      <c r="E280" s="6">
        <v>2984</v>
      </c>
      <c r="F280" s="6">
        <v>170</v>
      </c>
      <c r="G280" s="6">
        <v>862</v>
      </c>
      <c r="I280" s="9"/>
      <c r="Q280" s="18">
        <f t="shared" si="16"/>
        <v>0.05697050938337802</v>
      </c>
      <c r="W280" s="18">
        <f t="shared" si="17"/>
        <v>0.28887399463806973</v>
      </c>
    </row>
    <row r="281" spans="1:23" ht="12.75">
      <c r="A281" t="s">
        <v>258</v>
      </c>
      <c r="C281" s="13" t="s">
        <v>160</v>
      </c>
      <c r="E281" s="6">
        <v>2209</v>
      </c>
      <c r="F281" s="6">
        <v>240</v>
      </c>
      <c r="G281" s="6">
        <v>272</v>
      </c>
      <c r="I281" s="9"/>
      <c r="Q281" s="18">
        <f t="shared" si="16"/>
        <v>0.1086464463558171</v>
      </c>
      <c r="W281" s="18">
        <f t="shared" si="17"/>
        <v>0.1231326392032594</v>
      </c>
    </row>
    <row r="282" spans="1:23" ht="12.75">
      <c r="A282" t="s">
        <v>259</v>
      </c>
      <c r="C282" s="13" t="s">
        <v>262</v>
      </c>
      <c r="E282" s="6">
        <v>8514</v>
      </c>
      <c r="F282" s="6">
        <v>780</v>
      </c>
      <c r="G282" s="6">
        <v>1097</v>
      </c>
      <c r="I282" s="9"/>
      <c r="Q282" s="18">
        <f t="shared" si="16"/>
        <v>0.0916138125440451</v>
      </c>
      <c r="W282" s="18">
        <f t="shared" si="17"/>
        <v>0.12884660559079164</v>
      </c>
    </row>
    <row r="283" spans="1:23" ht="12.75">
      <c r="A283" t="s">
        <v>263</v>
      </c>
      <c r="C283" s="13" t="s">
        <v>267</v>
      </c>
      <c r="E283" s="6">
        <v>3174</v>
      </c>
      <c r="F283" s="6">
        <v>140</v>
      </c>
      <c r="G283" s="6">
        <v>306</v>
      </c>
      <c r="I283" s="9"/>
      <c r="Q283" s="18">
        <f t="shared" si="16"/>
        <v>0.04410838059231254</v>
      </c>
      <c r="W283" s="18">
        <f t="shared" si="17"/>
        <v>0.09640831758034027</v>
      </c>
    </row>
    <row r="284" spans="1:23" ht="12.75">
      <c r="A284" t="s">
        <v>264</v>
      </c>
      <c r="C284" s="13" t="s">
        <v>268</v>
      </c>
      <c r="E284" s="6">
        <v>9803</v>
      </c>
      <c r="F284" s="6">
        <v>517</v>
      </c>
      <c r="G284" s="6">
        <v>528</v>
      </c>
      <c r="I284" s="9"/>
      <c r="Q284" s="18">
        <f t="shared" si="16"/>
        <v>0.052738957462001426</v>
      </c>
      <c r="W284" s="18">
        <f t="shared" si="17"/>
        <v>0.053861062939916354</v>
      </c>
    </row>
    <row r="285" spans="1:23" ht="12.75">
      <c r="A285" t="s">
        <v>265</v>
      </c>
      <c r="C285" s="13" t="s">
        <v>269</v>
      </c>
      <c r="E285" s="6">
        <v>15072</v>
      </c>
      <c r="F285" s="6">
        <v>787</v>
      </c>
      <c r="G285" s="6">
        <v>1176</v>
      </c>
      <c r="I285" s="9"/>
      <c r="Q285" s="18">
        <f t="shared" si="16"/>
        <v>0.05221602972399151</v>
      </c>
      <c r="W285" s="18">
        <f t="shared" si="17"/>
        <v>0.07802547770700637</v>
      </c>
    </row>
    <row r="286" spans="1:23" ht="12.75">
      <c r="A286" t="s">
        <v>266</v>
      </c>
      <c r="C286" s="13" t="s">
        <v>270</v>
      </c>
      <c r="E286" s="6">
        <v>2400</v>
      </c>
      <c r="F286" s="6">
        <v>234</v>
      </c>
      <c r="G286" s="6">
        <v>257</v>
      </c>
      <c r="I286" s="9"/>
      <c r="Q286" s="18">
        <f t="shared" si="16"/>
        <v>0.0975</v>
      </c>
      <c r="W286" s="18">
        <f t="shared" si="17"/>
        <v>0.10708333333333334</v>
      </c>
    </row>
    <row r="287" spans="1:23" ht="12.75">
      <c r="A287" t="s">
        <v>104</v>
      </c>
      <c r="C287" s="13" t="s">
        <v>163</v>
      </c>
      <c r="E287" s="6">
        <v>11022</v>
      </c>
      <c r="F287" s="6">
        <v>760</v>
      </c>
      <c r="G287" s="6">
        <v>1912</v>
      </c>
      <c r="I287" s="9"/>
      <c r="Q287" s="18">
        <f t="shared" si="16"/>
        <v>0.06895300308473962</v>
      </c>
      <c r="W287" s="18">
        <f t="shared" si="17"/>
        <v>0.17347123933950281</v>
      </c>
    </row>
    <row r="288" spans="1:23" ht="12.75">
      <c r="A288" t="s">
        <v>105</v>
      </c>
      <c r="C288" s="13" t="s">
        <v>164</v>
      </c>
      <c r="E288" s="6">
        <v>8267</v>
      </c>
      <c r="F288" s="6">
        <v>775</v>
      </c>
      <c r="G288" s="6">
        <v>2332</v>
      </c>
      <c r="I288" s="9"/>
      <c r="Q288" s="18">
        <f t="shared" si="16"/>
        <v>0.09374621991048748</v>
      </c>
      <c r="W288" s="18">
        <f t="shared" si="17"/>
        <v>0.2820853997822668</v>
      </c>
    </row>
    <row r="289" spans="1:23" ht="12.75">
      <c r="A289" t="s">
        <v>271</v>
      </c>
      <c r="C289" s="13" t="s">
        <v>272</v>
      </c>
      <c r="E289" s="6">
        <v>6069</v>
      </c>
      <c r="F289" s="6">
        <v>511</v>
      </c>
      <c r="G289" s="6">
        <v>688</v>
      </c>
      <c r="I289" s="9"/>
      <c r="Q289" s="18">
        <f t="shared" si="16"/>
        <v>0.08419838523644751</v>
      </c>
      <c r="W289" s="18">
        <f t="shared" si="17"/>
        <v>0.11336299225572583</v>
      </c>
    </row>
    <row r="290" spans="1:23" ht="12.75">
      <c r="A290" t="s">
        <v>108</v>
      </c>
      <c r="C290" s="13" t="s">
        <v>168</v>
      </c>
      <c r="E290" s="6">
        <v>3082</v>
      </c>
      <c r="F290" s="6">
        <v>233</v>
      </c>
      <c r="G290" s="6">
        <v>287</v>
      </c>
      <c r="I290" s="9"/>
      <c r="Q290" s="18">
        <f t="shared" si="16"/>
        <v>0.07560025957170668</v>
      </c>
      <c r="W290" s="18">
        <f t="shared" si="17"/>
        <v>0.09312134977287476</v>
      </c>
    </row>
    <row r="291" spans="1:23" ht="12.75">
      <c r="A291" t="s">
        <v>273</v>
      </c>
      <c r="C291" s="13" t="s">
        <v>274</v>
      </c>
      <c r="E291" s="6">
        <v>1554</v>
      </c>
      <c r="F291" s="6">
        <v>103</v>
      </c>
      <c r="G291" s="6">
        <v>352</v>
      </c>
      <c r="I291" s="9"/>
      <c r="Q291" s="18">
        <f t="shared" si="16"/>
        <v>0.06628056628056628</v>
      </c>
      <c r="W291" s="18">
        <f t="shared" si="17"/>
        <v>0.22651222651222652</v>
      </c>
    </row>
    <row r="292" spans="1:23" ht="12.75">
      <c r="A292" t="s">
        <v>293</v>
      </c>
      <c r="C292" s="13" t="s">
        <v>294</v>
      </c>
      <c r="E292" s="6">
        <v>2990</v>
      </c>
      <c r="F292" s="6">
        <v>256</v>
      </c>
      <c r="G292" s="6">
        <v>429</v>
      </c>
      <c r="I292" s="9"/>
      <c r="Q292" s="18">
        <f t="shared" si="16"/>
        <v>0.08561872909698996</v>
      </c>
      <c r="W292" s="18">
        <f t="shared" si="17"/>
        <v>0.14347826086956522</v>
      </c>
    </row>
    <row r="293" spans="1:23" ht="12.75">
      <c r="A293" t="s">
        <v>111</v>
      </c>
      <c r="C293" s="13" t="s">
        <v>170</v>
      </c>
      <c r="E293" s="6">
        <v>12091</v>
      </c>
      <c r="F293" s="6">
        <v>688</v>
      </c>
      <c r="G293" s="6">
        <v>633</v>
      </c>
      <c r="I293" s="9"/>
      <c r="Q293" s="18">
        <f t="shared" si="16"/>
        <v>0.05690182780580597</v>
      </c>
      <c r="W293" s="18">
        <f t="shared" si="17"/>
        <v>0.052352989827144154</v>
      </c>
    </row>
    <row r="294" spans="1:23" ht="12.75">
      <c r="A294" t="s">
        <v>112</v>
      </c>
      <c r="C294" s="13" t="s">
        <v>172</v>
      </c>
      <c r="E294" s="6">
        <v>2663</v>
      </c>
      <c r="F294" s="6">
        <v>123</v>
      </c>
      <c r="G294" s="6">
        <v>188</v>
      </c>
      <c r="I294" s="9"/>
      <c r="Q294" s="18">
        <f t="shared" si="16"/>
        <v>0.046188509200150205</v>
      </c>
      <c r="W294" s="18">
        <f t="shared" si="17"/>
        <v>0.07059707097258731</v>
      </c>
    </row>
    <row r="295" spans="1:23" ht="12.75">
      <c r="A295" t="s">
        <v>113</v>
      </c>
      <c r="C295" s="13" t="s">
        <v>173</v>
      </c>
      <c r="E295" s="6">
        <v>2321</v>
      </c>
      <c r="F295" s="6">
        <v>329</v>
      </c>
      <c r="G295" s="6">
        <v>405</v>
      </c>
      <c r="I295" s="9"/>
      <c r="Q295" s="18">
        <f t="shared" si="16"/>
        <v>0.14174924601464886</v>
      </c>
      <c r="W295" s="18">
        <f t="shared" si="17"/>
        <v>0.17449375269280482</v>
      </c>
    </row>
    <row r="296" spans="1:23" ht="12.75">
      <c r="A296" t="s">
        <v>114</v>
      </c>
      <c r="C296" s="13" t="s">
        <v>174</v>
      </c>
      <c r="E296" s="6">
        <v>3117</v>
      </c>
      <c r="F296" s="6">
        <v>60</v>
      </c>
      <c r="G296" s="6">
        <v>120</v>
      </c>
      <c r="I296" s="9"/>
      <c r="Q296" s="18">
        <f t="shared" si="16"/>
        <v>0.019249278152069296</v>
      </c>
      <c r="W296" s="18">
        <f t="shared" si="17"/>
        <v>0.03849855630413859</v>
      </c>
    </row>
    <row r="297" spans="1:23" ht="12.75">
      <c r="A297" t="s">
        <v>116</v>
      </c>
      <c r="C297" s="13" t="s">
        <v>176</v>
      </c>
      <c r="E297" s="6">
        <v>2828</v>
      </c>
      <c r="F297" s="6">
        <v>162</v>
      </c>
      <c r="G297" s="6">
        <v>38</v>
      </c>
      <c r="I297" s="9"/>
      <c r="Q297" s="18">
        <f t="shared" si="16"/>
        <v>0.057284299858557285</v>
      </c>
      <c r="W297" s="18">
        <f t="shared" si="17"/>
        <v>0.013437057991513438</v>
      </c>
    </row>
    <row r="298" spans="1:23" ht="12.75">
      <c r="A298" t="s">
        <v>118</v>
      </c>
      <c r="C298" s="13" t="s">
        <v>178</v>
      </c>
      <c r="E298" s="6">
        <v>3517</v>
      </c>
      <c r="F298" s="6">
        <v>297</v>
      </c>
      <c r="G298" s="6">
        <v>670</v>
      </c>
      <c r="I298" s="9"/>
      <c r="Q298" s="18">
        <f t="shared" si="16"/>
        <v>0.08444697185100938</v>
      </c>
      <c r="W298" s="18">
        <f t="shared" si="17"/>
        <v>0.1905032698322434</v>
      </c>
    </row>
    <row r="299" spans="1:23" ht="12.75">
      <c r="A299" t="s">
        <v>275</v>
      </c>
      <c r="C299" s="13" t="s">
        <v>276</v>
      </c>
      <c r="E299" s="6">
        <v>5861</v>
      </c>
      <c r="F299" s="6">
        <v>330</v>
      </c>
      <c r="G299" s="6">
        <v>557</v>
      </c>
      <c r="I299" s="9"/>
      <c r="Q299" s="18">
        <f t="shared" si="16"/>
        <v>0.056304384917249616</v>
      </c>
      <c r="W299" s="18">
        <f t="shared" si="17"/>
        <v>0.09503497696638799</v>
      </c>
    </row>
    <row r="300" spans="1:23" ht="12.75">
      <c r="A300" t="s">
        <v>121</v>
      </c>
      <c r="C300" s="13" t="s">
        <v>181</v>
      </c>
      <c r="E300" s="6">
        <v>1163</v>
      </c>
      <c r="F300" s="6">
        <v>17</v>
      </c>
      <c r="G300" s="6">
        <v>25</v>
      </c>
      <c r="I300" s="9"/>
      <c r="Q300" s="18">
        <f t="shared" si="16"/>
        <v>0.014617368873602751</v>
      </c>
      <c r="W300" s="18">
        <f t="shared" si="17"/>
        <v>0.021496130696474634</v>
      </c>
    </row>
    <row r="301" spans="1:23" ht="12.75">
      <c r="A301" t="s">
        <v>141</v>
      </c>
      <c r="C301" s="13" t="s">
        <v>187</v>
      </c>
      <c r="E301" s="6">
        <v>20018</v>
      </c>
      <c r="F301" s="6">
        <v>535</v>
      </c>
      <c r="G301" s="6">
        <v>177</v>
      </c>
      <c r="I301" s="9"/>
      <c r="Q301" s="18">
        <f t="shared" si="16"/>
        <v>0.026725946648016786</v>
      </c>
      <c r="W301" s="18">
        <f t="shared" si="17"/>
        <v>0.008842042162054151</v>
      </c>
    </row>
    <row r="302" spans="1:23" ht="12.75">
      <c r="A302" t="s">
        <v>142</v>
      </c>
      <c r="C302" s="13" t="s">
        <v>277</v>
      </c>
      <c r="E302" s="6">
        <v>2599</v>
      </c>
      <c r="F302" s="6">
        <v>45</v>
      </c>
      <c r="G302" s="6">
        <v>40</v>
      </c>
      <c r="I302" s="9"/>
      <c r="Q302" s="18">
        <f t="shared" si="16"/>
        <v>0.01731435167372066</v>
      </c>
      <c r="W302" s="18">
        <f t="shared" si="17"/>
        <v>0.015390534821085032</v>
      </c>
    </row>
    <row r="303" spans="1:23" ht="12.75">
      <c r="A303" t="s">
        <v>127</v>
      </c>
      <c r="C303" s="13" t="s">
        <v>189</v>
      </c>
      <c r="E303" s="6">
        <v>5943</v>
      </c>
      <c r="F303" s="6">
        <v>568</v>
      </c>
      <c r="G303" s="6">
        <v>763</v>
      </c>
      <c r="I303" s="9"/>
      <c r="Q303" s="18">
        <f t="shared" si="16"/>
        <v>0.0955746256099613</v>
      </c>
      <c r="W303" s="18">
        <f t="shared" si="17"/>
        <v>0.12838633686690223</v>
      </c>
    </row>
    <row r="304" spans="1:23" ht="12.75">
      <c r="A304" t="s">
        <v>128</v>
      </c>
      <c r="C304" s="13" t="s">
        <v>192</v>
      </c>
      <c r="E304" s="6">
        <v>2018</v>
      </c>
      <c r="F304" s="6">
        <v>108</v>
      </c>
      <c r="G304" s="6">
        <v>93</v>
      </c>
      <c r="I304" s="9"/>
      <c r="Q304" s="18">
        <f t="shared" si="16"/>
        <v>0.053518334985133795</v>
      </c>
      <c r="W304" s="18">
        <f t="shared" si="17"/>
        <v>0.046085232903865216</v>
      </c>
    </row>
    <row r="305" spans="1:23" ht="12.75">
      <c r="A305" t="s">
        <v>190</v>
      </c>
      <c r="C305" s="13" t="s">
        <v>191</v>
      </c>
      <c r="E305" s="6">
        <v>2353</v>
      </c>
      <c r="F305" s="6">
        <v>124</v>
      </c>
      <c r="G305" s="6">
        <v>154</v>
      </c>
      <c r="I305" s="9"/>
      <c r="Q305" s="18">
        <f t="shared" si="16"/>
        <v>0.05269868253293668</v>
      </c>
      <c r="W305" s="18">
        <f t="shared" si="17"/>
        <v>0.06544836379090523</v>
      </c>
    </row>
    <row r="306" spans="1:23" ht="12.75">
      <c r="A306" t="s">
        <v>278</v>
      </c>
      <c r="C306" s="13" t="s">
        <v>281</v>
      </c>
      <c r="E306" s="6">
        <v>3201</v>
      </c>
      <c r="F306" s="6">
        <v>144</v>
      </c>
      <c r="G306" s="6">
        <v>123</v>
      </c>
      <c r="I306" s="9"/>
      <c r="Q306" s="18">
        <f t="shared" si="16"/>
        <v>0.04498594189315839</v>
      </c>
      <c r="W306" s="18">
        <f t="shared" si="17"/>
        <v>0.038425492033739454</v>
      </c>
    </row>
    <row r="307" spans="1:23" ht="12.75">
      <c r="A307" t="s">
        <v>279</v>
      </c>
      <c r="C307" s="13" t="s">
        <v>280</v>
      </c>
      <c r="E307" s="6">
        <v>373</v>
      </c>
      <c r="F307" s="6">
        <v>74</v>
      </c>
      <c r="G307" s="6">
        <v>60</v>
      </c>
      <c r="I307" s="9"/>
      <c r="Q307" s="18">
        <f t="shared" si="16"/>
        <v>0.19839142091152814</v>
      </c>
      <c r="W307" s="18">
        <f t="shared" si="17"/>
        <v>0.16085790884718498</v>
      </c>
    </row>
    <row r="308" spans="1:23" ht="12.75">
      <c r="A308" t="s">
        <v>282</v>
      </c>
      <c r="C308" s="13" t="s">
        <v>283</v>
      </c>
      <c r="E308" s="6">
        <v>3975</v>
      </c>
      <c r="F308" s="6">
        <v>445</v>
      </c>
      <c r="G308" s="6">
        <v>1046</v>
      </c>
      <c r="I308" s="9"/>
      <c r="Q308" s="18">
        <f t="shared" si="16"/>
        <v>0.1119496855345912</v>
      </c>
      <c r="W308" s="18">
        <f t="shared" si="17"/>
        <v>0.2631446540880503</v>
      </c>
    </row>
    <row r="309" spans="1:23" ht="12.75">
      <c r="A309" t="s">
        <v>130</v>
      </c>
      <c r="C309" s="13" t="s">
        <v>194</v>
      </c>
      <c r="E309" s="6">
        <v>722</v>
      </c>
      <c r="F309" s="6">
        <v>51</v>
      </c>
      <c r="G309" s="6">
        <v>79</v>
      </c>
      <c r="I309" s="9"/>
      <c r="Q309" s="18">
        <f t="shared" si="16"/>
        <v>0.07063711911357341</v>
      </c>
      <c r="W309" s="18">
        <f t="shared" si="17"/>
        <v>0.10941828254847645</v>
      </c>
    </row>
    <row r="310" spans="1:23" ht="12.75">
      <c r="A310" t="s">
        <v>284</v>
      </c>
      <c r="C310" s="13" t="s">
        <v>285</v>
      </c>
      <c r="E310" s="6">
        <v>1476</v>
      </c>
      <c r="F310" s="6">
        <v>65</v>
      </c>
      <c r="G310" s="6">
        <v>168</v>
      </c>
      <c r="I310" s="9"/>
      <c r="Q310" s="18">
        <f t="shared" si="16"/>
        <v>0.04403794037940379</v>
      </c>
      <c r="W310" s="18">
        <f t="shared" si="17"/>
        <v>0.11382113821138211</v>
      </c>
    </row>
    <row r="311" spans="1:23" ht="12.75">
      <c r="A311" t="s">
        <v>286</v>
      </c>
      <c r="C311" s="13" t="s">
        <v>287</v>
      </c>
      <c r="E311" s="6">
        <v>9526</v>
      </c>
      <c r="F311" s="6">
        <v>1265</v>
      </c>
      <c r="G311" s="6">
        <v>1612</v>
      </c>
      <c r="I311" s="9"/>
      <c r="Q311" s="18">
        <f t="shared" si="16"/>
        <v>0.13279445727482678</v>
      </c>
      <c r="W311" s="18">
        <f t="shared" si="17"/>
        <v>0.1692210791517951</v>
      </c>
    </row>
    <row r="312" spans="1:23" ht="12.75">
      <c r="A312" t="s">
        <v>288</v>
      </c>
      <c r="C312" s="13" t="s">
        <v>289</v>
      </c>
      <c r="E312" s="6">
        <v>2898</v>
      </c>
      <c r="F312" s="6">
        <v>418</v>
      </c>
      <c r="G312" s="6">
        <v>905</v>
      </c>
      <c r="I312" s="9"/>
      <c r="Q312" s="18">
        <f t="shared" si="16"/>
        <v>0.14423740510697033</v>
      </c>
      <c r="W312" s="18">
        <f t="shared" si="17"/>
        <v>0.31228433402346445</v>
      </c>
    </row>
    <row r="313" spans="1:23" ht="12.75">
      <c r="A313" t="s">
        <v>136</v>
      </c>
      <c r="C313" s="13" t="s">
        <v>292</v>
      </c>
      <c r="E313" s="6">
        <v>6829</v>
      </c>
      <c r="F313" s="6">
        <v>423</v>
      </c>
      <c r="G313" s="6">
        <v>1107</v>
      </c>
      <c r="I313" s="9"/>
      <c r="Q313" s="18">
        <f t="shared" si="16"/>
        <v>0.06194171913896617</v>
      </c>
      <c r="W313" s="18">
        <f t="shared" si="17"/>
        <v>0.16210279689559232</v>
      </c>
    </row>
    <row r="314" spans="1:23" ht="12.75">
      <c r="A314" t="s">
        <v>290</v>
      </c>
      <c r="C314" s="13" t="s">
        <v>291</v>
      </c>
      <c r="E314" s="6">
        <v>5177</v>
      </c>
      <c r="F314" s="6">
        <v>212</v>
      </c>
      <c r="G314" s="6">
        <v>257</v>
      </c>
      <c r="I314" s="9"/>
      <c r="Q314" s="18">
        <f t="shared" si="16"/>
        <v>0.040950357349816495</v>
      </c>
      <c r="W314" s="18">
        <f t="shared" si="17"/>
        <v>0.04964265018350396</v>
      </c>
    </row>
    <row r="315" spans="1:23" ht="12.75">
      <c r="A315" t="s">
        <v>137</v>
      </c>
      <c r="C315" s="13" t="s">
        <v>201</v>
      </c>
      <c r="E315" s="6">
        <v>1087</v>
      </c>
      <c r="F315" s="6">
        <v>21</v>
      </c>
      <c r="G315" s="6">
        <v>79</v>
      </c>
      <c r="I315" s="9"/>
      <c r="Q315" s="18">
        <f t="shared" si="16"/>
        <v>0.019319227230910764</v>
      </c>
      <c r="W315" s="18">
        <f t="shared" si="17"/>
        <v>0.07267709291628335</v>
      </c>
    </row>
    <row r="316" spans="1:23" ht="12.75">
      <c r="A316" t="s">
        <v>138</v>
      </c>
      <c r="C316" s="13" t="s">
        <v>202</v>
      </c>
      <c r="E316" s="6">
        <v>0</v>
      </c>
      <c r="F316" s="6">
        <v>0</v>
      </c>
      <c r="G316" s="6">
        <v>0</v>
      </c>
      <c r="I316" s="9"/>
      <c r="Q316" s="18">
        <v>0</v>
      </c>
      <c r="W316" s="18">
        <v>0</v>
      </c>
    </row>
    <row r="317" spans="1:23" ht="12.75">
      <c r="A317" t="s">
        <v>139</v>
      </c>
      <c r="C317" s="13" t="s">
        <v>203</v>
      </c>
      <c r="E317" s="6">
        <v>3311</v>
      </c>
      <c r="F317" s="6">
        <v>162</v>
      </c>
      <c r="G317" s="6">
        <v>102</v>
      </c>
      <c r="I317" s="9"/>
      <c r="Q317" s="18">
        <f t="shared" si="16"/>
        <v>0.04892781636967684</v>
      </c>
      <c r="W317" s="18">
        <f t="shared" si="17"/>
        <v>0.030806402899426155</v>
      </c>
    </row>
    <row r="318" spans="1:23" ht="12.75">
      <c r="A318" t="s">
        <v>63</v>
      </c>
      <c r="C318" s="13" t="s">
        <v>73</v>
      </c>
      <c r="E318" s="6">
        <v>3585</v>
      </c>
      <c r="F318" s="6">
        <v>235</v>
      </c>
      <c r="G318" s="6">
        <v>421</v>
      </c>
      <c r="I318" s="9"/>
      <c r="Q318" s="18">
        <f t="shared" si="16"/>
        <v>0.06555090655509066</v>
      </c>
      <c r="W318" s="18">
        <f t="shared" si="17"/>
        <v>0.11743375174337517</v>
      </c>
    </row>
    <row r="319" spans="1:23" ht="12.75">
      <c r="A319" t="s">
        <v>64</v>
      </c>
      <c r="C319" s="13" t="s">
        <v>74</v>
      </c>
      <c r="E319" s="6">
        <v>1035</v>
      </c>
      <c r="F319" s="6">
        <v>101</v>
      </c>
      <c r="G319" s="6">
        <v>216</v>
      </c>
      <c r="I319" s="9"/>
      <c r="Q319" s="18">
        <f t="shared" si="16"/>
        <v>0.09758454106280193</v>
      </c>
      <c r="W319" s="18">
        <f t="shared" si="17"/>
        <v>0.20869565217391303</v>
      </c>
    </row>
    <row r="320" spans="1:23" ht="12.75">
      <c r="A320" t="s">
        <v>8</v>
      </c>
      <c r="C320" s="13" t="s">
        <v>38</v>
      </c>
      <c r="E320" s="6">
        <v>2088</v>
      </c>
      <c r="F320" s="6">
        <v>291</v>
      </c>
      <c r="G320" s="6">
        <v>613</v>
      </c>
      <c r="I320" s="9"/>
      <c r="Q320" s="18">
        <f t="shared" si="16"/>
        <v>0.13936781609195403</v>
      </c>
      <c r="W320" s="18">
        <f t="shared" si="17"/>
        <v>0.2935823754789272</v>
      </c>
    </row>
    <row r="321" spans="3:23" ht="12.75">
      <c r="C321" s="4"/>
      <c r="E321" s="6"/>
      <c r="F321" s="6"/>
      <c r="G321" s="6"/>
      <c r="Q321" s="15"/>
      <c r="W321" s="15"/>
    </row>
    <row r="322" spans="1:23" ht="12.75">
      <c r="A322" t="s">
        <v>66</v>
      </c>
      <c r="C322" s="4">
        <v>267</v>
      </c>
      <c r="E322" s="6">
        <f>SUM(E266:E293)</f>
        <v>171753</v>
      </c>
      <c r="F322" s="6">
        <f>SUM(F266:F293)</f>
        <v>9942</v>
      </c>
      <c r="G322" s="6">
        <f>SUM(G266:G293)</f>
        <v>21213</v>
      </c>
      <c r="Q322" s="17">
        <f>F322/E322</f>
        <v>0.05788545178250162</v>
      </c>
      <c r="W322" s="17">
        <f>G322/E322</f>
        <v>0.12350875967232014</v>
      </c>
    </row>
    <row r="323" spans="1:23" ht="12.75">
      <c r="A323" t="s">
        <v>299</v>
      </c>
      <c r="C323" s="4">
        <v>389</v>
      </c>
      <c r="E323" s="6">
        <f>E315+E317</f>
        <v>4398</v>
      </c>
      <c r="F323" s="6">
        <f>F315+F317</f>
        <v>183</v>
      </c>
      <c r="G323" s="6">
        <f>G315+G317</f>
        <v>181</v>
      </c>
      <c r="Q323" s="17">
        <f>F323/E323</f>
        <v>0.04160982264665757</v>
      </c>
      <c r="W323" s="17">
        <f>G323/E323</f>
        <v>0.04115507048658481</v>
      </c>
    </row>
    <row r="324" spans="1:23" ht="12.75">
      <c r="A324" t="s">
        <v>67</v>
      </c>
      <c r="C324" s="4">
        <v>399</v>
      </c>
      <c r="E324" s="6">
        <f>SUM(E294:E317)</f>
        <v>92976</v>
      </c>
      <c r="F324" s="6">
        <f>SUM(F294:F317)</f>
        <v>5978</v>
      </c>
      <c r="G324" s="6">
        <f>SUM(G294:G317)</f>
        <v>8768</v>
      </c>
      <c r="Q324" s="17">
        <f>F324/E324</f>
        <v>0.06429616245052487</v>
      </c>
      <c r="W324" s="17">
        <f>G324/E324</f>
        <v>0.0943039063844433</v>
      </c>
    </row>
    <row r="325" spans="1:23" ht="12.75">
      <c r="A325" t="s">
        <v>33</v>
      </c>
      <c r="C325" s="4">
        <v>499</v>
      </c>
      <c r="E325" s="6">
        <f>SUM(E318:E320)</f>
        <v>6708</v>
      </c>
      <c r="F325" s="6">
        <f>SUM(F318:F320)</f>
        <v>627</v>
      </c>
      <c r="G325" s="6">
        <f>SUM(G318:G320)</f>
        <v>1250</v>
      </c>
      <c r="Q325" s="17">
        <f>F325/E325</f>
        <v>0.09347048300536673</v>
      </c>
      <c r="W325" s="17">
        <f>G325/E325</f>
        <v>0.18634466308884914</v>
      </c>
    </row>
    <row r="326" spans="3:23" ht="12.75">
      <c r="C326" s="4"/>
      <c r="E326" s="6"/>
      <c r="F326" s="6"/>
      <c r="G326" s="6"/>
      <c r="Q326" s="17"/>
      <c r="W326" s="17"/>
    </row>
    <row r="327" spans="1:23" ht="12.75">
      <c r="A327" t="s">
        <v>300</v>
      </c>
      <c r="C327" s="4"/>
      <c r="E327" s="6"/>
      <c r="F327" s="6"/>
      <c r="G327" s="6"/>
      <c r="Q327" s="17"/>
      <c r="W327" s="17"/>
    </row>
    <row r="328" spans="3:23" ht="12.75">
      <c r="C328" s="4"/>
      <c r="Q328" s="15"/>
      <c r="W328" s="15"/>
    </row>
    <row r="329" spans="3:23" ht="12.75">
      <c r="C329" s="4"/>
      <c r="Q329" s="15"/>
      <c r="W329" s="15"/>
    </row>
    <row r="330" spans="1:23" ht="12.75">
      <c r="A330" s="9" t="s">
        <v>301</v>
      </c>
      <c r="C330" s="4"/>
      <c r="E330" s="6"/>
      <c r="F330" s="6"/>
      <c r="G330" s="6"/>
      <c r="Q330" s="17"/>
      <c r="W330" s="17"/>
    </row>
    <row r="331" spans="3:23" ht="12.75">
      <c r="C331" s="4">
        <v>1970</v>
      </c>
      <c r="E331" s="31" t="s">
        <v>222</v>
      </c>
      <c r="F331" s="31"/>
      <c r="G331" s="31"/>
      <c r="H331" s="31"/>
      <c r="I331" s="31"/>
      <c r="J331" s="31"/>
      <c r="K331" s="31"/>
      <c r="M331" s="31" t="s">
        <v>220</v>
      </c>
      <c r="N331" s="31"/>
      <c r="O331" s="31"/>
      <c r="P331" s="31"/>
      <c r="Q331" s="31"/>
      <c r="S331" s="31" t="s">
        <v>221</v>
      </c>
      <c r="T331" s="31"/>
      <c r="U331" s="31"/>
      <c r="V331" s="31"/>
      <c r="W331" s="31"/>
    </row>
    <row r="332" spans="1:23" ht="12.75">
      <c r="A332" s="12" t="s">
        <v>4</v>
      </c>
      <c r="C332" s="5" t="s">
        <v>34</v>
      </c>
      <c r="E332" s="10" t="s">
        <v>28</v>
      </c>
      <c r="F332" s="10" t="s">
        <v>242</v>
      </c>
      <c r="G332" s="20" t="s">
        <v>243</v>
      </c>
      <c r="H332" s="4"/>
      <c r="I332" s="10"/>
      <c r="J332" s="10"/>
      <c r="K332" s="10"/>
      <c r="M332" s="10"/>
      <c r="N332" s="4"/>
      <c r="O332" s="10"/>
      <c r="Q332" s="14" t="s">
        <v>28</v>
      </c>
      <c r="S332" s="10"/>
      <c r="T332" s="4"/>
      <c r="U332" s="10"/>
      <c r="W332" s="14" t="s">
        <v>28</v>
      </c>
    </row>
    <row r="333" ht="12.75">
      <c r="C333" s="4"/>
    </row>
    <row r="334" spans="1:23" ht="12.75">
      <c r="A334" t="s">
        <v>244</v>
      </c>
      <c r="C334" s="13" t="s">
        <v>245</v>
      </c>
      <c r="E334" s="6">
        <v>7769</v>
      </c>
      <c r="F334" s="6">
        <v>327</v>
      </c>
      <c r="G334" s="6">
        <v>334</v>
      </c>
      <c r="H334" s="9"/>
      <c r="K334" s="6"/>
      <c r="M334" s="4"/>
      <c r="N334" s="4"/>
      <c r="O334" s="4"/>
      <c r="Q334" s="18">
        <f aca="true" t="shared" si="18" ref="Q334:Q373">F334/E334</f>
        <v>0.04209035911957781</v>
      </c>
      <c r="S334" s="4"/>
      <c r="T334" s="4"/>
      <c r="U334" s="4"/>
      <c r="W334" s="18">
        <f aca="true" t="shared" si="19" ref="W334:W373">G334/E334</f>
        <v>0.0429913759814648</v>
      </c>
    </row>
    <row r="335" spans="1:23" ht="12.75">
      <c r="A335" t="s">
        <v>88</v>
      </c>
      <c r="C335" s="13" t="s">
        <v>148</v>
      </c>
      <c r="E335" s="6">
        <v>773</v>
      </c>
      <c r="F335" s="6">
        <v>44</v>
      </c>
      <c r="G335" s="6">
        <v>21</v>
      </c>
      <c r="H335" s="9"/>
      <c r="Q335" s="18">
        <f t="shared" si="18"/>
        <v>0.056921086675291076</v>
      </c>
      <c r="W335" s="18">
        <f t="shared" si="19"/>
        <v>0.027166882276843468</v>
      </c>
    </row>
    <row r="336" spans="1:23" ht="12.75">
      <c r="A336" t="s">
        <v>90</v>
      </c>
      <c r="C336" s="13" t="s">
        <v>150</v>
      </c>
      <c r="E336" s="6">
        <v>1112</v>
      </c>
      <c r="F336" s="6">
        <v>15</v>
      </c>
      <c r="G336" s="6">
        <v>66</v>
      </c>
      <c r="H336" s="9"/>
      <c r="Q336" s="18">
        <f t="shared" si="18"/>
        <v>0.013489208633093525</v>
      </c>
      <c r="W336" s="18">
        <f t="shared" si="19"/>
        <v>0.05935251798561151</v>
      </c>
    </row>
    <row r="337" spans="1:23" ht="12.75">
      <c r="A337" t="s">
        <v>91</v>
      </c>
      <c r="C337" s="13" t="s">
        <v>151</v>
      </c>
      <c r="E337" s="6">
        <v>1272</v>
      </c>
      <c r="F337" s="6">
        <v>22</v>
      </c>
      <c r="G337" s="6">
        <v>0</v>
      </c>
      <c r="H337" s="9"/>
      <c r="Q337" s="18">
        <f t="shared" si="18"/>
        <v>0.01729559748427673</v>
      </c>
      <c r="W337" s="18">
        <f t="shared" si="19"/>
        <v>0</v>
      </c>
    </row>
    <row r="338" spans="1:23" ht="12.75">
      <c r="A338" t="s">
        <v>246</v>
      </c>
      <c r="C338" s="13" t="s">
        <v>302</v>
      </c>
      <c r="E338" s="6">
        <v>1569</v>
      </c>
      <c r="F338" s="6">
        <v>44</v>
      </c>
      <c r="G338" s="6">
        <v>21</v>
      </c>
      <c r="H338" s="9"/>
      <c r="Q338" s="18">
        <f t="shared" si="18"/>
        <v>0.02804333970681963</v>
      </c>
      <c r="W338" s="18">
        <f t="shared" si="19"/>
        <v>0.01338432122370937</v>
      </c>
    </row>
    <row r="339" spans="1:23" ht="12.75">
      <c r="A339" t="s">
        <v>94</v>
      </c>
      <c r="C339" s="13" t="s">
        <v>154</v>
      </c>
      <c r="E339" s="6">
        <v>22309</v>
      </c>
      <c r="F339" s="6">
        <v>980</v>
      </c>
      <c r="G339" s="6">
        <v>3630</v>
      </c>
      <c r="H339" s="9"/>
      <c r="Q339" s="18">
        <f t="shared" si="18"/>
        <v>0.043928459366175086</v>
      </c>
      <c r="W339" s="18">
        <f t="shared" si="19"/>
        <v>0.16271459948899547</v>
      </c>
    </row>
    <row r="340" spans="1:23" ht="12.75">
      <c r="A340" t="s">
        <v>95</v>
      </c>
      <c r="C340" s="13" t="s">
        <v>155</v>
      </c>
      <c r="E340" s="6">
        <v>10745</v>
      </c>
      <c r="F340" s="6">
        <v>444</v>
      </c>
      <c r="G340" s="6">
        <v>1144</v>
      </c>
      <c r="H340" s="9"/>
      <c r="Q340" s="18">
        <f t="shared" si="18"/>
        <v>0.041321544904606794</v>
      </c>
      <c r="W340" s="18">
        <f t="shared" si="19"/>
        <v>0.10646812470916706</v>
      </c>
    </row>
    <row r="341" spans="1:23" ht="12.75">
      <c r="A341" t="s">
        <v>96</v>
      </c>
      <c r="C341" s="13" t="s">
        <v>156</v>
      </c>
      <c r="E341" s="6">
        <v>3080</v>
      </c>
      <c r="F341" s="6">
        <v>270</v>
      </c>
      <c r="G341" s="6">
        <v>170</v>
      </c>
      <c r="H341" s="9"/>
      <c r="Q341" s="18">
        <f t="shared" si="18"/>
        <v>0.08766233766233766</v>
      </c>
      <c r="W341" s="18">
        <f t="shared" si="19"/>
        <v>0.05519480519480519</v>
      </c>
    </row>
    <row r="342" spans="1:23" ht="12.75">
      <c r="A342" t="s">
        <v>218</v>
      </c>
      <c r="C342" s="13" t="s">
        <v>249</v>
      </c>
      <c r="E342" s="6">
        <v>3448</v>
      </c>
      <c r="F342" s="6">
        <v>254</v>
      </c>
      <c r="G342" s="6">
        <v>225</v>
      </c>
      <c r="H342" s="9"/>
      <c r="Q342" s="18">
        <f t="shared" si="18"/>
        <v>0.07366589327146171</v>
      </c>
      <c r="W342" s="18">
        <f t="shared" si="19"/>
        <v>0.06525522041763342</v>
      </c>
    </row>
    <row r="343" spans="1:23" ht="12.75">
      <c r="A343" t="s">
        <v>303</v>
      </c>
      <c r="C343" s="13" t="s">
        <v>304</v>
      </c>
      <c r="E343" s="6">
        <v>6700</v>
      </c>
      <c r="F343" s="6">
        <v>141</v>
      </c>
      <c r="G343" s="6">
        <v>307</v>
      </c>
      <c r="H343" s="9"/>
      <c r="Q343" s="18">
        <f t="shared" si="18"/>
        <v>0.021044776119402985</v>
      </c>
      <c r="W343" s="18">
        <f t="shared" si="19"/>
        <v>0.04582089552238806</v>
      </c>
    </row>
    <row r="344" spans="1:23" ht="12.75">
      <c r="A344" t="s">
        <v>237</v>
      </c>
      <c r="C344" s="13" t="s">
        <v>238</v>
      </c>
      <c r="E344" s="6">
        <v>5642</v>
      </c>
      <c r="F344" s="6">
        <v>213</v>
      </c>
      <c r="G344" s="6">
        <v>528</v>
      </c>
      <c r="H344" s="9"/>
      <c r="Q344" s="18">
        <f t="shared" si="18"/>
        <v>0.03775257001063453</v>
      </c>
      <c r="W344" s="18">
        <f t="shared" si="19"/>
        <v>0.0935838355193194</v>
      </c>
    </row>
    <row r="345" spans="1:23" ht="12.75">
      <c r="A345" t="s">
        <v>103</v>
      </c>
      <c r="C345" s="13" t="s">
        <v>162</v>
      </c>
      <c r="E345" s="6">
        <v>2416</v>
      </c>
      <c r="F345" s="6">
        <v>120</v>
      </c>
      <c r="G345" s="6">
        <v>147</v>
      </c>
      <c r="H345" s="9"/>
      <c r="Q345" s="18">
        <f t="shared" si="18"/>
        <v>0.04966887417218543</v>
      </c>
      <c r="W345" s="18">
        <f t="shared" si="19"/>
        <v>0.06084437086092715</v>
      </c>
    </row>
    <row r="346" spans="1:23" ht="12.75">
      <c r="A346" t="s">
        <v>104</v>
      </c>
      <c r="C346" s="13" t="s">
        <v>163</v>
      </c>
      <c r="E346" s="6">
        <v>3320</v>
      </c>
      <c r="F346" s="6">
        <v>193</v>
      </c>
      <c r="G346" s="6">
        <v>557</v>
      </c>
      <c r="H346" s="9"/>
      <c r="Q346" s="18">
        <f t="shared" si="18"/>
        <v>0.058132530120481925</v>
      </c>
      <c r="W346" s="18">
        <f t="shared" si="19"/>
        <v>0.16777108433734939</v>
      </c>
    </row>
    <row r="347" spans="1:23" ht="12.75">
      <c r="A347" t="s">
        <v>106</v>
      </c>
      <c r="C347" s="13" t="s">
        <v>165</v>
      </c>
      <c r="E347" s="6">
        <v>1533</v>
      </c>
      <c r="F347" s="6">
        <v>190</v>
      </c>
      <c r="G347" s="6">
        <v>82</v>
      </c>
      <c r="H347" s="9"/>
      <c r="Q347" s="18">
        <f t="shared" si="18"/>
        <v>0.12393998695368558</v>
      </c>
      <c r="W347" s="18">
        <f t="shared" si="19"/>
        <v>0.05348988910632746</v>
      </c>
    </row>
    <row r="348" spans="1:23" ht="12.75">
      <c r="A348" t="s">
        <v>271</v>
      </c>
      <c r="C348" s="13" t="s">
        <v>305</v>
      </c>
      <c r="E348" s="6">
        <v>1346</v>
      </c>
      <c r="F348" s="6">
        <v>0</v>
      </c>
      <c r="G348" s="6">
        <v>85</v>
      </c>
      <c r="H348" s="9"/>
      <c r="Q348" s="18">
        <f t="shared" si="18"/>
        <v>0</v>
      </c>
      <c r="W348" s="18">
        <f t="shared" si="19"/>
        <v>0.06315007429420505</v>
      </c>
    </row>
    <row r="349" spans="1:23" ht="12.75">
      <c r="A349" t="s">
        <v>306</v>
      </c>
      <c r="C349" s="13" t="s">
        <v>307</v>
      </c>
      <c r="E349" s="6">
        <v>355</v>
      </c>
      <c r="F349" s="6">
        <v>46</v>
      </c>
      <c r="G349" s="6">
        <v>52</v>
      </c>
      <c r="H349" s="9"/>
      <c r="Q349" s="18">
        <f t="shared" si="18"/>
        <v>0.1295774647887324</v>
      </c>
      <c r="W349" s="18">
        <f t="shared" si="19"/>
        <v>0.14647887323943662</v>
      </c>
    </row>
    <row r="350" spans="1:23" ht="12.75">
      <c r="A350" t="s">
        <v>293</v>
      </c>
      <c r="C350" s="13" t="s">
        <v>294</v>
      </c>
      <c r="E350" s="6">
        <v>1907</v>
      </c>
      <c r="F350" s="6">
        <v>130</v>
      </c>
      <c r="G350" s="6">
        <v>137</v>
      </c>
      <c r="H350" s="9"/>
      <c r="Q350" s="18">
        <f t="shared" si="18"/>
        <v>0.0681699003670687</v>
      </c>
      <c r="W350" s="18">
        <f t="shared" si="19"/>
        <v>0.07184058730991086</v>
      </c>
    </row>
    <row r="351" spans="1:23" ht="12.75">
      <c r="A351" t="s">
        <v>111</v>
      </c>
      <c r="C351" s="13" t="s">
        <v>170</v>
      </c>
      <c r="E351" s="6">
        <v>1341</v>
      </c>
      <c r="F351" s="6">
        <v>68</v>
      </c>
      <c r="G351" s="6">
        <v>70</v>
      </c>
      <c r="H351" s="9"/>
      <c r="Q351" s="18">
        <f t="shared" si="18"/>
        <v>0.05070842654735272</v>
      </c>
      <c r="W351" s="18">
        <f t="shared" si="19"/>
        <v>0.05219985085756898</v>
      </c>
    </row>
    <row r="352" spans="1:23" ht="12.75">
      <c r="A352" t="s">
        <v>112</v>
      </c>
      <c r="C352" s="13" t="s">
        <v>172</v>
      </c>
      <c r="E352" s="6">
        <v>3644</v>
      </c>
      <c r="F352" s="6">
        <v>167</v>
      </c>
      <c r="G352" s="6">
        <v>454</v>
      </c>
      <c r="H352" s="9"/>
      <c r="Q352" s="18">
        <f t="shared" si="18"/>
        <v>0.045828759604829856</v>
      </c>
      <c r="W352" s="18">
        <f t="shared" si="19"/>
        <v>0.12458836443468715</v>
      </c>
    </row>
    <row r="353" spans="1:23" ht="12.75">
      <c r="A353" t="s">
        <v>113</v>
      </c>
      <c r="C353" s="13" t="s">
        <v>173</v>
      </c>
      <c r="E353" s="6">
        <v>730</v>
      </c>
      <c r="F353" s="6">
        <v>48</v>
      </c>
      <c r="G353" s="6">
        <v>0</v>
      </c>
      <c r="H353" s="9"/>
      <c r="Q353" s="18">
        <f t="shared" si="18"/>
        <v>0.06575342465753424</v>
      </c>
      <c r="W353" s="18">
        <f t="shared" si="19"/>
        <v>0</v>
      </c>
    </row>
    <row r="354" spans="1:23" ht="12.75">
      <c r="A354" t="s">
        <v>114</v>
      </c>
      <c r="C354" s="13" t="s">
        <v>174</v>
      </c>
      <c r="E354" s="6">
        <v>714</v>
      </c>
      <c r="F354" s="6">
        <v>43</v>
      </c>
      <c r="G354" s="6">
        <v>17</v>
      </c>
      <c r="H354" s="9"/>
      <c r="Q354" s="18">
        <f t="shared" si="18"/>
        <v>0.06022408963585434</v>
      </c>
      <c r="W354" s="18">
        <f t="shared" si="19"/>
        <v>0.023809523809523808</v>
      </c>
    </row>
    <row r="355" spans="1:23" ht="12.75">
      <c r="A355" t="s">
        <v>115</v>
      </c>
      <c r="C355" s="13" t="s">
        <v>175</v>
      </c>
      <c r="E355" s="6">
        <v>394</v>
      </c>
      <c r="F355" s="6">
        <v>20</v>
      </c>
      <c r="G355" s="6">
        <v>0</v>
      </c>
      <c r="H355" s="9"/>
      <c r="Q355" s="18">
        <f t="shared" si="18"/>
        <v>0.050761421319796954</v>
      </c>
      <c r="W355" s="18">
        <f t="shared" si="19"/>
        <v>0</v>
      </c>
    </row>
    <row r="356" spans="1:23" ht="12.75">
      <c r="A356" t="s">
        <v>118</v>
      </c>
      <c r="C356" s="13" t="s">
        <v>178</v>
      </c>
      <c r="E356" s="6">
        <v>894</v>
      </c>
      <c r="F356" s="6">
        <v>79</v>
      </c>
      <c r="G356" s="6">
        <v>20</v>
      </c>
      <c r="H356" s="9"/>
      <c r="Q356" s="18">
        <f t="shared" si="18"/>
        <v>0.0883668903803132</v>
      </c>
      <c r="W356" s="18">
        <f t="shared" si="19"/>
        <v>0.02237136465324385</v>
      </c>
    </row>
    <row r="357" spans="1:23" ht="12.75">
      <c r="A357" t="s">
        <v>275</v>
      </c>
      <c r="C357" s="13" t="s">
        <v>308</v>
      </c>
      <c r="E357" s="6">
        <v>1178</v>
      </c>
      <c r="F357" s="6">
        <v>19</v>
      </c>
      <c r="G357" s="6">
        <v>0</v>
      </c>
      <c r="H357" s="9"/>
      <c r="Q357" s="18">
        <f t="shared" si="18"/>
        <v>0.016129032258064516</v>
      </c>
      <c r="W357" s="18">
        <f t="shared" si="19"/>
        <v>0</v>
      </c>
    </row>
    <row r="358" spans="1:23" ht="12.75">
      <c r="A358" t="s">
        <v>121</v>
      </c>
      <c r="C358" s="13" t="s">
        <v>181</v>
      </c>
      <c r="E358" s="6">
        <v>447</v>
      </c>
      <c r="F358" s="6">
        <v>0</v>
      </c>
      <c r="G358" s="6">
        <v>0</v>
      </c>
      <c r="H358" s="9"/>
      <c r="Q358" s="18">
        <f t="shared" si="18"/>
        <v>0</v>
      </c>
      <c r="W358" s="18">
        <f t="shared" si="19"/>
        <v>0</v>
      </c>
    </row>
    <row r="359" spans="1:23" ht="12.75">
      <c r="A359" t="s">
        <v>125</v>
      </c>
      <c r="C359" s="13" t="s">
        <v>185</v>
      </c>
      <c r="E359" s="6">
        <v>2252</v>
      </c>
      <c r="F359" s="6">
        <v>0</v>
      </c>
      <c r="G359" s="6">
        <v>0</v>
      </c>
      <c r="H359" s="9"/>
      <c r="Q359" s="18">
        <f t="shared" si="18"/>
        <v>0</v>
      </c>
      <c r="W359" s="18">
        <f t="shared" si="19"/>
        <v>0</v>
      </c>
    </row>
    <row r="360" spans="1:23" ht="12.75">
      <c r="A360" t="s">
        <v>309</v>
      </c>
      <c r="C360" s="13" t="s">
        <v>310</v>
      </c>
      <c r="E360" s="6">
        <v>955</v>
      </c>
      <c r="F360" s="6">
        <v>20</v>
      </c>
      <c r="G360" s="6">
        <v>21</v>
      </c>
      <c r="H360" s="9"/>
      <c r="Q360" s="18">
        <f t="shared" si="18"/>
        <v>0.020942408376963352</v>
      </c>
      <c r="W360" s="18">
        <f t="shared" si="19"/>
        <v>0.02198952879581152</v>
      </c>
    </row>
    <row r="361" spans="1:23" ht="12.75">
      <c r="A361" t="s">
        <v>311</v>
      </c>
      <c r="C361" s="13" t="s">
        <v>312</v>
      </c>
      <c r="E361" s="6">
        <v>350</v>
      </c>
      <c r="F361" s="6">
        <v>0</v>
      </c>
      <c r="G361" s="6">
        <v>0</v>
      </c>
      <c r="H361" s="9"/>
      <c r="Q361" s="18">
        <f t="shared" si="18"/>
        <v>0</v>
      </c>
      <c r="W361" s="18">
        <f t="shared" si="19"/>
        <v>0</v>
      </c>
    </row>
    <row r="362" spans="1:23" ht="12.75">
      <c r="A362" t="s">
        <v>127</v>
      </c>
      <c r="C362" s="13" t="s">
        <v>189</v>
      </c>
      <c r="E362" s="6">
        <v>1831</v>
      </c>
      <c r="F362" s="6">
        <v>45</v>
      </c>
      <c r="G362" s="6">
        <v>289</v>
      </c>
      <c r="H362" s="9"/>
      <c r="Q362" s="18">
        <f t="shared" si="18"/>
        <v>0.024576734025122882</v>
      </c>
      <c r="W362" s="18">
        <f t="shared" si="19"/>
        <v>0.1578372474057892</v>
      </c>
    </row>
    <row r="363" spans="1:23" ht="12.75">
      <c r="A363" t="s">
        <v>313</v>
      </c>
      <c r="C363" s="13" t="s">
        <v>314</v>
      </c>
      <c r="E363" s="6">
        <v>938</v>
      </c>
      <c r="F363" s="6">
        <v>42</v>
      </c>
      <c r="G363" s="6">
        <v>33</v>
      </c>
      <c r="H363" s="9"/>
      <c r="Q363" s="18">
        <f t="shared" si="18"/>
        <v>0.04477611940298507</v>
      </c>
      <c r="W363" s="18">
        <f t="shared" si="19"/>
        <v>0.035181236673773986</v>
      </c>
    </row>
    <row r="364" spans="1:23" ht="12.75">
      <c r="A364" t="s">
        <v>129</v>
      </c>
      <c r="C364" s="13" t="s">
        <v>193</v>
      </c>
      <c r="E364" s="6">
        <v>829</v>
      </c>
      <c r="F364" s="6">
        <v>72</v>
      </c>
      <c r="G364" s="6">
        <v>79</v>
      </c>
      <c r="H364" s="9"/>
      <c r="Q364" s="18">
        <f t="shared" si="18"/>
        <v>0.08685162846803378</v>
      </c>
      <c r="W364" s="18">
        <f t="shared" si="19"/>
        <v>0.09529553679131483</v>
      </c>
    </row>
    <row r="365" spans="1:23" ht="12.75">
      <c r="A365" t="s">
        <v>315</v>
      </c>
      <c r="C365" s="13" t="s">
        <v>316</v>
      </c>
      <c r="E365" s="6">
        <v>1262</v>
      </c>
      <c r="F365" s="6">
        <v>41</v>
      </c>
      <c r="G365" s="6">
        <v>21</v>
      </c>
      <c r="H365" s="9"/>
      <c r="Q365" s="18">
        <f t="shared" si="18"/>
        <v>0.03248811410459588</v>
      </c>
      <c r="W365" s="18">
        <f t="shared" si="19"/>
        <v>0.01664025356576862</v>
      </c>
    </row>
    <row r="366" spans="1:23" ht="12.75">
      <c r="A366" t="s">
        <v>288</v>
      </c>
      <c r="C366" s="13" t="s">
        <v>289</v>
      </c>
      <c r="E366" s="6">
        <v>267</v>
      </c>
      <c r="F366" s="6">
        <v>13</v>
      </c>
      <c r="G366" s="6">
        <v>17</v>
      </c>
      <c r="H366" s="9"/>
      <c r="Q366" s="18">
        <f t="shared" si="18"/>
        <v>0.04868913857677903</v>
      </c>
      <c r="W366" s="18">
        <f t="shared" si="19"/>
        <v>0.06367041198501873</v>
      </c>
    </row>
    <row r="367" spans="1:23" ht="12.75">
      <c r="A367" t="s">
        <v>317</v>
      </c>
      <c r="C367" s="13" t="s">
        <v>200</v>
      </c>
      <c r="E367" s="6">
        <v>2485</v>
      </c>
      <c r="F367" s="6">
        <v>173</v>
      </c>
      <c r="G367" s="6">
        <v>266</v>
      </c>
      <c r="H367" s="9"/>
      <c r="Q367" s="18">
        <f t="shared" si="18"/>
        <v>0.06961770623742455</v>
      </c>
      <c r="W367" s="18">
        <f t="shared" si="19"/>
        <v>0.10704225352112676</v>
      </c>
    </row>
    <row r="368" spans="1:23" ht="12.75">
      <c r="A368" t="s">
        <v>318</v>
      </c>
      <c r="C368" s="13" t="s">
        <v>319</v>
      </c>
      <c r="E368" s="6">
        <v>1277</v>
      </c>
      <c r="F368" s="6">
        <v>70</v>
      </c>
      <c r="G368" s="6">
        <v>62</v>
      </c>
      <c r="H368" s="9"/>
      <c r="Q368" s="18">
        <f t="shared" si="18"/>
        <v>0.0548159749412686</v>
      </c>
      <c r="W368" s="18">
        <f t="shared" si="19"/>
        <v>0.0485512920908379</v>
      </c>
    </row>
    <row r="369" spans="1:23" ht="12.75">
      <c r="A369" t="s">
        <v>63</v>
      </c>
      <c r="C369" s="13" t="s">
        <v>73</v>
      </c>
      <c r="E369" s="6">
        <v>33779</v>
      </c>
      <c r="F369" s="6">
        <v>835</v>
      </c>
      <c r="G369" s="6">
        <v>1292</v>
      </c>
      <c r="H369" s="9"/>
      <c r="Q369" s="18">
        <f t="shared" si="18"/>
        <v>0.024719500281239825</v>
      </c>
      <c r="W369" s="18">
        <f t="shared" si="19"/>
        <v>0.03824861600402617</v>
      </c>
    </row>
    <row r="370" spans="1:23" ht="12.75">
      <c r="A370" t="s">
        <v>64</v>
      </c>
      <c r="C370" s="13" t="s">
        <v>74</v>
      </c>
      <c r="E370" s="6">
        <v>3858</v>
      </c>
      <c r="F370" s="6">
        <v>217</v>
      </c>
      <c r="G370" s="6">
        <v>401</v>
      </c>
      <c r="H370" s="9"/>
      <c r="Q370" s="18">
        <f t="shared" si="18"/>
        <v>0.056246759979263865</v>
      </c>
      <c r="W370" s="18">
        <f t="shared" si="19"/>
        <v>0.10393986521513737</v>
      </c>
    </row>
    <row r="371" spans="1:23" ht="12.75">
      <c r="A371" t="s">
        <v>8</v>
      </c>
      <c r="C371" s="13" t="s">
        <v>38</v>
      </c>
      <c r="E371" s="6">
        <v>25252</v>
      </c>
      <c r="F371" s="6">
        <v>1250</v>
      </c>
      <c r="G371" s="6">
        <v>1897</v>
      </c>
      <c r="H371" s="9"/>
      <c r="Q371" s="18">
        <f t="shared" si="18"/>
        <v>0.04950102962141613</v>
      </c>
      <c r="W371" s="18">
        <f t="shared" si="19"/>
        <v>0.0751227625534611</v>
      </c>
    </row>
    <row r="372" spans="1:23" ht="12.75">
      <c r="A372" t="s">
        <v>320</v>
      </c>
      <c r="C372" s="13" t="s">
        <v>322</v>
      </c>
      <c r="E372" s="6">
        <v>1030</v>
      </c>
      <c r="F372" s="6">
        <v>43</v>
      </c>
      <c r="G372" s="6">
        <v>15</v>
      </c>
      <c r="H372" s="9"/>
      <c r="Q372" s="18">
        <f t="shared" si="18"/>
        <v>0.04174757281553398</v>
      </c>
      <c r="W372" s="18">
        <f t="shared" si="19"/>
        <v>0.014563106796116505</v>
      </c>
    </row>
    <row r="373" spans="1:23" ht="12.75">
      <c r="A373" t="s">
        <v>321</v>
      </c>
      <c r="C373" s="13" t="s">
        <v>323</v>
      </c>
      <c r="E373" s="6">
        <v>1676</v>
      </c>
      <c r="F373" s="6">
        <v>45</v>
      </c>
      <c r="G373" s="6">
        <v>0</v>
      </c>
      <c r="H373" s="9"/>
      <c r="Q373" s="18">
        <f t="shared" si="18"/>
        <v>0.02684964200477327</v>
      </c>
      <c r="W373" s="18">
        <f t="shared" si="19"/>
        <v>0</v>
      </c>
    </row>
    <row r="374" spans="3:23" ht="12.75">
      <c r="C374" s="4"/>
      <c r="E374" s="6"/>
      <c r="F374" s="6"/>
      <c r="G374" s="6"/>
      <c r="Q374" s="15"/>
      <c r="W374" s="15"/>
    </row>
    <row r="375" spans="1:23" ht="12.75">
      <c r="A375" t="s">
        <v>66</v>
      </c>
      <c r="C375" s="4">
        <v>267</v>
      </c>
      <c r="E375" s="6">
        <f>SUM(E334:E351)</f>
        <v>76637</v>
      </c>
      <c r="F375" s="6">
        <f>SUM(F334:F351)</f>
        <v>3501</v>
      </c>
      <c r="G375" s="6">
        <f>SUM(G334:G351)</f>
        <v>7576</v>
      </c>
      <c r="Q375" s="17">
        <f>F375/E375</f>
        <v>0.04568289468533476</v>
      </c>
      <c r="W375" s="17">
        <f>G375/E375</f>
        <v>0.09885564414055874</v>
      </c>
    </row>
    <row r="376" spans="1:23" ht="12.75">
      <c r="A376" t="s">
        <v>67</v>
      </c>
      <c r="C376" s="4">
        <v>399</v>
      </c>
      <c r="E376" s="6">
        <f>SUM(E352:E368)</f>
        <v>20447</v>
      </c>
      <c r="F376" s="6">
        <f>SUM(F352:F368)</f>
        <v>852</v>
      </c>
      <c r="G376" s="6">
        <f>SUM(G352:G368)</f>
        <v>1279</v>
      </c>
      <c r="Q376" s="17">
        <f>F376/E376</f>
        <v>0.04166870445542133</v>
      </c>
      <c r="W376" s="17">
        <f>G376/E376</f>
        <v>0.062551963613244</v>
      </c>
    </row>
    <row r="377" spans="1:23" ht="12.75">
      <c r="A377" t="s">
        <v>33</v>
      </c>
      <c r="C377" s="4">
        <v>499</v>
      </c>
      <c r="E377" s="6">
        <f>SUM(E369:E371)</f>
        <v>62889</v>
      </c>
      <c r="F377" s="6">
        <f>SUM(F369:F371)</f>
        <v>2302</v>
      </c>
      <c r="G377" s="6">
        <f>SUM(G369:G371)</f>
        <v>3590</v>
      </c>
      <c r="Q377" s="17">
        <f>F377/E377</f>
        <v>0.03660417561099715</v>
      </c>
      <c r="W377" s="17">
        <f>G377/E377</f>
        <v>0.057084704797341346</v>
      </c>
    </row>
    <row r="378" spans="1:23" ht="12.75">
      <c r="A378" t="s">
        <v>324</v>
      </c>
      <c r="C378" s="13" t="s">
        <v>325</v>
      </c>
      <c r="E378" s="6">
        <f>SUM(E372:E373)</f>
        <v>2706</v>
      </c>
      <c r="F378" s="6">
        <f>SUM(F372:F373)</f>
        <v>88</v>
      </c>
      <c r="G378" s="6">
        <f>SUM(G372:G373)</f>
        <v>15</v>
      </c>
      <c r="Q378" s="17">
        <f>F378/E378</f>
        <v>0.032520325203252036</v>
      </c>
      <c r="W378" s="17">
        <f>G378/E378</f>
        <v>0.005543237250554324</v>
      </c>
    </row>
    <row r="379" spans="3:23" ht="12.75">
      <c r="C379" s="4"/>
      <c r="E379" s="6"/>
      <c r="F379" s="6"/>
      <c r="G379" s="6"/>
      <c r="Q379" s="17"/>
      <c r="W379" s="17"/>
    </row>
    <row r="380" spans="3:23" ht="12.75">
      <c r="C380" s="4"/>
      <c r="Q380" s="15"/>
      <c r="W380" s="15"/>
    </row>
    <row r="381" spans="1:23" ht="12.75">
      <c r="A381" s="9" t="s">
        <v>326</v>
      </c>
      <c r="C381" s="4"/>
      <c r="E381" s="6"/>
      <c r="F381" s="6"/>
      <c r="G381" s="6"/>
      <c r="Q381" s="17"/>
      <c r="W381" s="17"/>
    </row>
    <row r="382" spans="3:23" ht="12.75">
      <c r="C382" s="4">
        <v>1970</v>
      </c>
      <c r="E382" s="31" t="s">
        <v>222</v>
      </c>
      <c r="F382" s="31"/>
      <c r="G382" s="31"/>
      <c r="H382" s="31"/>
      <c r="I382" s="31"/>
      <c r="J382" s="31"/>
      <c r="K382" s="31"/>
      <c r="M382" s="31" t="s">
        <v>220</v>
      </c>
      <c r="N382" s="31"/>
      <c r="O382" s="31"/>
      <c r="P382" s="31"/>
      <c r="Q382" s="31"/>
      <c r="S382" s="31" t="s">
        <v>221</v>
      </c>
      <c r="T382" s="31"/>
      <c r="U382" s="31"/>
      <c r="V382" s="31"/>
      <c r="W382" s="31"/>
    </row>
    <row r="383" spans="1:23" ht="12.75">
      <c r="A383" s="12" t="s">
        <v>4</v>
      </c>
      <c r="C383" s="5" t="s">
        <v>34</v>
      </c>
      <c r="E383" s="10" t="s">
        <v>28</v>
      </c>
      <c r="F383" s="10" t="s">
        <v>242</v>
      </c>
      <c r="G383" s="20" t="s">
        <v>243</v>
      </c>
      <c r="H383" s="4"/>
      <c r="I383" s="10"/>
      <c r="J383" s="10"/>
      <c r="K383" s="10"/>
      <c r="M383" s="10"/>
      <c r="N383" s="4"/>
      <c r="O383" s="10"/>
      <c r="Q383" s="14" t="s">
        <v>28</v>
      </c>
      <c r="S383" s="10"/>
      <c r="T383" s="4"/>
      <c r="U383" s="10"/>
      <c r="W383" s="14" t="s">
        <v>28</v>
      </c>
    </row>
    <row r="384" ht="12.75">
      <c r="C384" s="4"/>
    </row>
    <row r="385" spans="1:23" ht="12.75">
      <c r="A385" t="s">
        <v>244</v>
      </c>
      <c r="C385" s="13" t="s">
        <v>245</v>
      </c>
      <c r="E385" s="6">
        <v>16117</v>
      </c>
      <c r="F385" s="6">
        <v>885</v>
      </c>
      <c r="G385" s="6">
        <v>263</v>
      </c>
      <c r="H385" s="9"/>
      <c r="K385" s="6"/>
      <c r="M385" s="4"/>
      <c r="N385" s="4"/>
      <c r="O385" s="4"/>
      <c r="Q385" s="18">
        <f aca="true" t="shared" si="20" ref="Q385:Q424">F385/E385</f>
        <v>0.054910963578829804</v>
      </c>
      <c r="S385" s="4"/>
      <c r="T385" s="4"/>
      <c r="U385" s="4"/>
      <c r="W385" s="18">
        <f aca="true" t="shared" si="21" ref="W385:W424">G385/E385</f>
        <v>0.016318173357324564</v>
      </c>
    </row>
    <row r="386" spans="1:23" ht="12.75">
      <c r="A386" t="s">
        <v>88</v>
      </c>
      <c r="C386" s="13" t="s">
        <v>148</v>
      </c>
      <c r="E386" s="6">
        <v>6227</v>
      </c>
      <c r="F386" s="6">
        <v>241</v>
      </c>
      <c r="G386" s="6">
        <v>55</v>
      </c>
      <c r="H386" s="9"/>
      <c r="Q386" s="18">
        <f t="shared" si="20"/>
        <v>0.03870242492371929</v>
      </c>
      <c r="W386" s="18">
        <f t="shared" si="21"/>
        <v>0.008832503613296933</v>
      </c>
    </row>
    <row r="387" spans="1:23" ht="12.75">
      <c r="A387" t="s">
        <v>90</v>
      </c>
      <c r="C387" s="13" t="s">
        <v>150</v>
      </c>
      <c r="E387" s="6">
        <v>8032</v>
      </c>
      <c r="F387" s="6">
        <v>270</v>
      </c>
      <c r="G387" s="6">
        <v>315</v>
      </c>
      <c r="H387" s="9"/>
      <c r="Q387" s="18">
        <f t="shared" si="20"/>
        <v>0.033615537848605576</v>
      </c>
      <c r="W387" s="18">
        <f t="shared" si="21"/>
        <v>0.03921812749003984</v>
      </c>
    </row>
    <row r="388" spans="1:23" ht="12.75">
      <c r="A388" t="s">
        <v>91</v>
      </c>
      <c r="C388" s="13" t="s">
        <v>151</v>
      </c>
      <c r="E388" s="6">
        <v>3101</v>
      </c>
      <c r="F388" s="6">
        <v>162</v>
      </c>
      <c r="G388" s="6">
        <v>0</v>
      </c>
      <c r="H388" s="9"/>
      <c r="Q388" s="18">
        <f t="shared" si="20"/>
        <v>0.05224121251209287</v>
      </c>
      <c r="W388" s="18">
        <f t="shared" si="21"/>
        <v>0</v>
      </c>
    </row>
    <row r="389" spans="1:23" ht="12.75">
      <c r="A389" t="s">
        <v>246</v>
      </c>
      <c r="C389" s="13" t="s">
        <v>302</v>
      </c>
      <c r="E389" s="6">
        <v>7659</v>
      </c>
      <c r="F389" s="6">
        <v>601</v>
      </c>
      <c r="G389" s="6">
        <v>237</v>
      </c>
      <c r="H389" s="9"/>
      <c r="Q389" s="18">
        <f t="shared" si="20"/>
        <v>0.07846977412194804</v>
      </c>
      <c r="W389" s="18">
        <f t="shared" si="21"/>
        <v>0.030943987465726595</v>
      </c>
    </row>
    <row r="390" spans="1:23" ht="12.75">
      <c r="A390" t="s">
        <v>94</v>
      </c>
      <c r="C390" s="13" t="s">
        <v>154</v>
      </c>
      <c r="E390" s="6">
        <v>21430</v>
      </c>
      <c r="F390" s="6">
        <v>1514</v>
      </c>
      <c r="G390" s="6">
        <v>1424</v>
      </c>
      <c r="H390" s="9"/>
      <c r="Q390" s="18">
        <f t="shared" si="20"/>
        <v>0.07064862342510499</v>
      </c>
      <c r="W390" s="18">
        <f t="shared" si="21"/>
        <v>0.06644890340643957</v>
      </c>
    </row>
    <row r="391" spans="1:23" ht="12.75">
      <c r="A391" t="s">
        <v>95</v>
      </c>
      <c r="C391" s="13" t="s">
        <v>155</v>
      </c>
      <c r="E391" s="6">
        <v>10436</v>
      </c>
      <c r="F391" s="6">
        <v>453</v>
      </c>
      <c r="G391" s="6">
        <v>465</v>
      </c>
      <c r="H391" s="9"/>
      <c r="Q391" s="18">
        <f t="shared" si="20"/>
        <v>0.04340743579915676</v>
      </c>
      <c r="W391" s="18">
        <f t="shared" si="21"/>
        <v>0.04455730164814105</v>
      </c>
    </row>
    <row r="392" spans="1:23" ht="12.75">
      <c r="A392" t="s">
        <v>96</v>
      </c>
      <c r="C392" s="13" t="s">
        <v>156</v>
      </c>
      <c r="E392" s="6">
        <v>8068</v>
      </c>
      <c r="F392" s="6">
        <v>751</v>
      </c>
      <c r="G392" s="6">
        <v>277</v>
      </c>
      <c r="H392" s="9"/>
      <c r="Q392" s="18">
        <f t="shared" si="20"/>
        <v>0.09308378780366881</v>
      </c>
      <c r="W392" s="18">
        <f t="shared" si="21"/>
        <v>0.03433316807139316</v>
      </c>
    </row>
    <row r="393" spans="1:23" ht="12.75">
      <c r="A393" t="s">
        <v>218</v>
      </c>
      <c r="C393" s="13" t="s">
        <v>249</v>
      </c>
      <c r="E393" s="6">
        <v>5466</v>
      </c>
      <c r="F393" s="6">
        <v>369</v>
      </c>
      <c r="G393" s="6">
        <v>207</v>
      </c>
      <c r="H393" s="9"/>
      <c r="Q393" s="18">
        <f t="shared" si="20"/>
        <v>0.06750823271130625</v>
      </c>
      <c r="W393" s="18">
        <f t="shared" si="21"/>
        <v>0.03787047200878156</v>
      </c>
    </row>
    <row r="394" spans="1:23" ht="12.75">
      <c r="A394" t="s">
        <v>303</v>
      </c>
      <c r="C394" s="13" t="s">
        <v>304</v>
      </c>
      <c r="E394" s="6">
        <v>9574</v>
      </c>
      <c r="F394" s="6">
        <v>524</v>
      </c>
      <c r="G394" s="6">
        <v>262</v>
      </c>
      <c r="H394" s="9"/>
      <c r="Q394" s="18">
        <f t="shared" si="20"/>
        <v>0.05473156465427199</v>
      </c>
      <c r="W394" s="18">
        <f t="shared" si="21"/>
        <v>0.027365782327135994</v>
      </c>
    </row>
    <row r="395" spans="1:23" ht="12.75">
      <c r="A395" t="s">
        <v>237</v>
      </c>
      <c r="C395" s="13" t="s">
        <v>238</v>
      </c>
      <c r="E395" s="6">
        <v>13123</v>
      </c>
      <c r="F395" s="6">
        <v>974</v>
      </c>
      <c r="G395" s="6">
        <v>518</v>
      </c>
      <c r="H395" s="9"/>
      <c r="Q395" s="18">
        <f t="shared" si="20"/>
        <v>0.07422083365084203</v>
      </c>
      <c r="W395" s="18">
        <f t="shared" si="21"/>
        <v>0.03947268155147451</v>
      </c>
    </row>
    <row r="396" spans="1:23" ht="12.75">
      <c r="A396" t="s">
        <v>103</v>
      </c>
      <c r="C396" s="13" t="s">
        <v>162</v>
      </c>
      <c r="E396" s="6">
        <v>10444</v>
      </c>
      <c r="F396" s="6">
        <v>473</v>
      </c>
      <c r="G396" s="6">
        <v>226</v>
      </c>
      <c r="H396" s="9"/>
      <c r="Q396" s="18">
        <f t="shared" si="20"/>
        <v>0.04528916124090387</v>
      </c>
      <c r="W396" s="18">
        <f t="shared" si="21"/>
        <v>0.021639218690157027</v>
      </c>
    </row>
    <row r="397" spans="1:23" ht="12.75">
      <c r="A397" t="s">
        <v>104</v>
      </c>
      <c r="C397" s="13" t="s">
        <v>163</v>
      </c>
      <c r="E397" s="6">
        <v>9252</v>
      </c>
      <c r="F397" s="6">
        <v>473</v>
      </c>
      <c r="G397" s="6">
        <v>774</v>
      </c>
      <c r="H397" s="9"/>
      <c r="Q397" s="18">
        <f t="shared" si="20"/>
        <v>0.0511240812797233</v>
      </c>
      <c r="W397" s="18">
        <f t="shared" si="21"/>
        <v>0.08365758754863813</v>
      </c>
    </row>
    <row r="398" spans="1:23" ht="12.75">
      <c r="A398" t="s">
        <v>106</v>
      </c>
      <c r="C398" s="13" t="s">
        <v>165</v>
      </c>
      <c r="E398" s="6">
        <v>3692</v>
      </c>
      <c r="F398" s="6">
        <v>265</v>
      </c>
      <c r="G398" s="6">
        <v>133</v>
      </c>
      <c r="H398" s="9"/>
      <c r="Q398" s="18">
        <f t="shared" si="20"/>
        <v>0.07177681473456121</v>
      </c>
      <c r="W398" s="18">
        <f t="shared" si="21"/>
        <v>0.03602383531960997</v>
      </c>
    </row>
    <row r="399" spans="1:23" ht="12.75">
      <c r="A399" t="s">
        <v>271</v>
      </c>
      <c r="C399" s="13" t="s">
        <v>305</v>
      </c>
      <c r="E399" s="6">
        <v>6057</v>
      </c>
      <c r="F399" s="6">
        <v>371</v>
      </c>
      <c r="G399" s="6">
        <v>229</v>
      </c>
      <c r="H399" s="9"/>
      <c r="Q399" s="18">
        <f t="shared" si="20"/>
        <v>0.061251444609542675</v>
      </c>
      <c r="W399" s="18">
        <f t="shared" si="21"/>
        <v>0.03780749545979858</v>
      </c>
    </row>
    <row r="400" spans="1:23" ht="12.75">
      <c r="A400" t="s">
        <v>306</v>
      </c>
      <c r="C400" s="13" t="s">
        <v>307</v>
      </c>
      <c r="E400" s="6">
        <v>1357</v>
      </c>
      <c r="F400" s="6">
        <v>85</v>
      </c>
      <c r="G400" s="6">
        <v>25</v>
      </c>
      <c r="H400" s="9"/>
      <c r="Q400" s="18">
        <f t="shared" si="20"/>
        <v>0.06263817243920412</v>
      </c>
      <c r="W400" s="18">
        <f t="shared" si="21"/>
        <v>0.018422991893883568</v>
      </c>
    </row>
    <row r="401" spans="1:23" ht="12.75">
      <c r="A401" t="s">
        <v>293</v>
      </c>
      <c r="C401" s="13" t="s">
        <v>294</v>
      </c>
      <c r="E401" s="6">
        <v>2650</v>
      </c>
      <c r="F401" s="6">
        <v>51</v>
      </c>
      <c r="G401" s="6">
        <v>81</v>
      </c>
      <c r="H401" s="9"/>
      <c r="Q401" s="18">
        <f t="shared" si="20"/>
        <v>0.019245283018867923</v>
      </c>
      <c r="W401" s="18">
        <f t="shared" si="21"/>
        <v>0.030566037735849056</v>
      </c>
    </row>
    <row r="402" spans="1:23" ht="12.75">
      <c r="A402" t="s">
        <v>111</v>
      </c>
      <c r="C402" s="13" t="s">
        <v>170</v>
      </c>
      <c r="E402" s="6">
        <v>5588</v>
      </c>
      <c r="F402" s="6">
        <v>282</v>
      </c>
      <c r="G402" s="6">
        <v>189</v>
      </c>
      <c r="H402" s="9"/>
      <c r="Q402" s="18">
        <f t="shared" si="20"/>
        <v>0.050465282748747314</v>
      </c>
      <c r="W402" s="18">
        <f t="shared" si="21"/>
        <v>0.03382247673586256</v>
      </c>
    </row>
    <row r="403" spans="1:23" ht="12.75">
      <c r="A403" t="s">
        <v>112</v>
      </c>
      <c r="C403" s="13" t="s">
        <v>172</v>
      </c>
      <c r="E403" s="6">
        <v>8342</v>
      </c>
      <c r="F403" s="6">
        <v>395</v>
      </c>
      <c r="G403" s="6">
        <v>820</v>
      </c>
      <c r="H403" s="9"/>
      <c r="Q403" s="18">
        <f t="shared" si="20"/>
        <v>0.04735075521457684</v>
      </c>
      <c r="W403" s="18">
        <f t="shared" si="21"/>
        <v>0.09829777031886838</v>
      </c>
    </row>
    <row r="404" spans="1:23" ht="12.75">
      <c r="A404" t="s">
        <v>113</v>
      </c>
      <c r="C404" s="13" t="s">
        <v>173</v>
      </c>
      <c r="E404" s="6">
        <v>3164</v>
      </c>
      <c r="F404" s="6">
        <v>228</v>
      </c>
      <c r="G404" s="6">
        <v>122</v>
      </c>
      <c r="H404" s="9"/>
      <c r="Q404" s="18">
        <f t="shared" si="20"/>
        <v>0.07206068268015171</v>
      </c>
      <c r="W404" s="18">
        <f t="shared" si="21"/>
        <v>0.038558786346396964</v>
      </c>
    </row>
    <row r="405" spans="1:23" ht="12.75">
      <c r="A405" t="s">
        <v>114</v>
      </c>
      <c r="C405" s="13" t="s">
        <v>174</v>
      </c>
      <c r="E405" s="6">
        <v>8727</v>
      </c>
      <c r="F405" s="6">
        <v>401</v>
      </c>
      <c r="G405" s="6">
        <v>131</v>
      </c>
      <c r="H405" s="9"/>
      <c r="Q405" s="18">
        <f t="shared" si="20"/>
        <v>0.04594935258393491</v>
      </c>
      <c r="W405" s="18">
        <f t="shared" si="21"/>
        <v>0.015010885756846568</v>
      </c>
    </row>
    <row r="406" spans="1:23" ht="12.75">
      <c r="A406" t="s">
        <v>115</v>
      </c>
      <c r="C406" s="13" t="s">
        <v>175</v>
      </c>
      <c r="E406" s="6">
        <v>4064</v>
      </c>
      <c r="F406" s="6">
        <v>228</v>
      </c>
      <c r="G406" s="6">
        <v>257</v>
      </c>
      <c r="H406" s="9"/>
      <c r="Q406" s="18">
        <f t="shared" si="20"/>
        <v>0.05610236220472441</v>
      </c>
      <c r="W406" s="18">
        <f t="shared" si="21"/>
        <v>0.06323818897637795</v>
      </c>
    </row>
    <row r="407" spans="1:23" ht="12.75">
      <c r="A407" t="s">
        <v>118</v>
      </c>
      <c r="C407" s="13" t="s">
        <v>178</v>
      </c>
      <c r="E407" s="6">
        <v>3772</v>
      </c>
      <c r="F407" s="6">
        <v>319</v>
      </c>
      <c r="G407" s="6">
        <v>326</v>
      </c>
      <c r="H407" s="9"/>
      <c r="Q407" s="18">
        <f t="shared" si="20"/>
        <v>0.08457051961823966</v>
      </c>
      <c r="W407" s="18">
        <f t="shared" si="21"/>
        <v>0.08642629904559915</v>
      </c>
    </row>
    <row r="408" spans="1:23" ht="12.75">
      <c r="A408" t="s">
        <v>275</v>
      </c>
      <c r="C408" s="13" t="s">
        <v>308</v>
      </c>
      <c r="E408" s="6">
        <v>7111</v>
      </c>
      <c r="F408" s="6">
        <v>331</v>
      </c>
      <c r="G408" s="6">
        <v>185</v>
      </c>
      <c r="H408" s="9"/>
      <c r="Q408" s="18">
        <f t="shared" si="20"/>
        <v>0.04654760230628604</v>
      </c>
      <c r="W408" s="18">
        <f t="shared" si="21"/>
        <v>0.026016031500492195</v>
      </c>
    </row>
    <row r="409" spans="1:23" ht="12.75">
      <c r="A409" t="s">
        <v>121</v>
      </c>
      <c r="C409" s="13" t="s">
        <v>181</v>
      </c>
      <c r="E409" s="6">
        <v>1533</v>
      </c>
      <c r="F409" s="6">
        <v>48</v>
      </c>
      <c r="G409" s="6">
        <v>0</v>
      </c>
      <c r="H409" s="9"/>
      <c r="Q409" s="18">
        <f t="shared" si="20"/>
        <v>0.03131115459882583</v>
      </c>
      <c r="W409" s="18">
        <f t="shared" si="21"/>
        <v>0</v>
      </c>
    </row>
    <row r="410" spans="1:23" ht="12.75">
      <c r="A410" t="s">
        <v>125</v>
      </c>
      <c r="C410" s="13" t="s">
        <v>185</v>
      </c>
      <c r="E410" s="6">
        <v>5679</v>
      </c>
      <c r="F410" s="6">
        <v>143</v>
      </c>
      <c r="G410" s="6">
        <v>17</v>
      </c>
      <c r="H410" s="9"/>
      <c r="Q410" s="18">
        <f t="shared" si="20"/>
        <v>0.02518048952280331</v>
      </c>
      <c r="W410" s="18">
        <f t="shared" si="21"/>
        <v>0.002993484768445149</v>
      </c>
    </row>
    <row r="411" spans="1:23" ht="12.75">
      <c r="A411" t="s">
        <v>309</v>
      </c>
      <c r="C411" s="13" t="s">
        <v>310</v>
      </c>
      <c r="E411" s="6">
        <v>3165</v>
      </c>
      <c r="F411" s="6">
        <v>64</v>
      </c>
      <c r="G411" s="6">
        <v>43</v>
      </c>
      <c r="H411" s="9"/>
      <c r="Q411" s="18">
        <f t="shared" si="20"/>
        <v>0.02022116903633491</v>
      </c>
      <c r="W411" s="18">
        <f t="shared" si="21"/>
        <v>0.013586097946287519</v>
      </c>
    </row>
    <row r="412" spans="1:23" ht="12.75">
      <c r="A412" t="s">
        <v>311</v>
      </c>
      <c r="C412" s="13" t="s">
        <v>312</v>
      </c>
      <c r="E412" s="6">
        <v>2755</v>
      </c>
      <c r="F412" s="6">
        <v>174</v>
      </c>
      <c r="G412" s="6">
        <v>63</v>
      </c>
      <c r="H412" s="9"/>
      <c r="Q412" s="18">
        <f t="shared" si="20"/>
        <v>0.06315789473684211</v>
      </c>
      <c r="W412" s="18">
        <f t="shared" si="21"/>
        <v>0.022867513611615244</v>
      </c>
    </row>
    <row r="413" spans="1:23" ht="12.75">
      <c r="A413" t="s">
        <v>127</v>
      </c>
      <c r="C413" s="13" t="s">
        <v>189</v>
      </c>
      <c r="E413" s="6">
        <v>7565</v>
      </c>
      <c r="F413" s="6">
        <v>617</v>
      </c>
      <c r="G413" s="6">
        <v>255</v>
      </c>
      <c r="H413" s="9"/>
      <c r="Q413" s="18">
        <f t="shared" si="20"/>
        <v>0.08155981493721084</v>
      </c>
      <c r="W413" s="18">
        <f t="shared" si="21"/>
        <v>0.033707865168539325</v>
      </c>
    </row>
    <row r="414" spans="1:23" ht="12.75">
      <c r="A414" t="s">
        <v>313</v>
      </c>
      <c r="C414" s="13" t="s">
        <v>314</v>
      </c>
      <c r="E414" s="6">
        <v>4410</v>
      </c>
      <c r="F414" s="6">
        <v>196</v>
      </c>
      <c r="G414" s="6">
        <v>86</v>
      </c>
      <c r="H414" s="9"/>
      <c r="Q414" s="18">
        <f t="shared" si="20"/>
        <v>0.044444444444444446</v>
      </c>
      <c r="W414" s="18">
        <f t="shared" si="21"/>
        <v>0.019501133786848073</v>
      </c>
    </row>
    <row r="415" spans="1:23" ht="12.75">
      <c r="A415" t="s">
        <v>129</v>
      </c>
      <c r="C415" s="13" t="s">
        <v>193</v>
      </c>
      <c r="E415" s="6">
        <v>4096</v>
      </c>
      <c r="F415" s="6">
        <v>403</v>
      </c>
      <c r="G415" s="6">
        <v>162</v>
      </c>
      <c r="H415" s="9"/>
      <c r="Q415" s="18">
        <f t="shared" si="20"/>
        <v>0.098388671875</v>
      </c>
      <c r="W415" s="18">
        <f t="shared" si="21"/>
        <v>0.03955078125</v>
      </c>
    </row>
    <row r="416" spans="1:23" ht="12.75">
      <c r="A416" t="s">
        <v>315</v>
      </c>
      <c r="C416" s="13" t="s">
        <v>316</v>
      </c>
      <c r="E416" s="6">
        <v>13195</v>
      </c>
      <c r="F416" s="6">
        <v>972</v>
      </c>
      <c r="G416" s="6">
        <v>600</v>
      </c>
      <c r="H416" s="9"/>
      <c r="Q416" s="18">
        <f t="shared" si="20"/>
        <v>0.07366426676771505</v>
      </c>
      <c r="W416" s="18">
        <f t="shared" si="21"/>
        <v>0.045471769609700646</v>
      </c>
    </row>
    <row r="417" spans="1:23" ht="12.75">
      <c r="A417" t="s">
        <v>288</v>
      </c>
      <c r="C417" s="13" t="s">
        <v>289</v>
      </c>
      <c r="E417" s="6">
        <v>3106</v>
      </c>
      <c r="F417" s="6">
        <v>188</v>
      </c>
      <c r="G417" s="6">
        <v>174</v>
      </c>
      <c r="H417" s="9"/>
      <c r="Q417" s="18">
        <f t="shared" si="20"/>
        <v>0.06052801030264005</v>
      </c>
      <c r="W417" s="18">
        <f t="shared" si="21"/>
        <v>0.056020605280103025</v>
      </c>
    </row>
    <row r="418" spans="1:23" ht="12.75">
      <c r="A418" t="s">
        <v>317</v>
      </c>
      <c r="C418" s="13" t="s">
        <v>200</v>
      </c>
      <c r="E418" s="6">
        <v>7277</v>
      </c>
      <c r="F418" s="6">
        <v>576</v>
      </c>
      <c r="G418" s="6">
        <v>653</v>
      </c>
      <c r="H418" s="9"/>
      <c r="Q418" s="18">
        <f t="shared" si="20"/>
        <v>0.07915349732032431</v>
      </c>
      <c r="W418" s="18">
        <f t="shared" si="21"/>
        <v>0.08973478081627044</v>
      </c>
    </row>
    <row r="419" spans="1:23" ht="12.75">
      <c r="A419" t="s">
        <v>318</v>
      </c>
      <c r="C419" s="13" t="s">
        <v>319</v>
      </c>
      <c r="E419" s="6">
        <v>3433</v>
      </c>
      <c r="F419" s="6">
        <v>154</v>
      </c>
      <c r="G419" s="6">
        <v>24</v>
      </c>
      <c r="H419" s="9"/>
      <c r="Q419" s="18">
        <f t="shared" si="20"/>
        <v>0.04485872414797553</v>
      </c>
      <c r="W419" s="18">
        <f t="shared" si="21"/>
        <v>0.006990969997087096</v>
      </c>
    </row>
    <row r="420" spans="1:23" ht="12.75">
      <c r="A420" t="s">
        <v>63</v>
      </c>
      <c r="C420" s="13" t="s">
        <v>73</v>
      </c>
      <c r="E420" s="6">
        <v>10547</v>
      </c>
      <c r="F420" s="6">
        <v>379</v>
      </c>
      <c r="G420" s="6">
        <v>662</v>
      </c>
      <c r="H420" s="9"/>
      <c r="Q420" s="18">
        <f t="shared" si="20"/>
        <v>0.03593438892576088</v>
      </c>
      <c r="W420" s="18">
        <f t="shared" si="21"/>
        <v>0.0627666635062103</v>
      </c>
    </row>
    <row r="421" spans="1:23" ht="12.75">
      <c r="A421" t="s">
        <v>64</v>
      </c>
      <c r="C421" s="13" t="s">
        <v>74</v>
      </c>
      <c r="E421" s="6">
        <v>12366</v>
      </c>
      <c r="F421" s="6">
        <v>1187</v>
      </c>
      <c r="G421" s="6">
        <v>775</v>
      </c>
      <c r="H421" s="9"/>
      <c r="Q421" s="18">
        <f t="shared" si="20"/>
        <v>0.09598900210253922</v>
      </c>
      <c r="W421" s="18">
        <f t="shared" si="21"/>
        <v>0.06267184214782467</v>
      </c>
    </row>
    <row r="422" spans="1:23" ht="12.75">
      <c r="A422" t="s">
        <v>8</v>
      </c>
      <c r="C422" s="13" t="s">
        <v>38</v>
      </c>
      <c r="E422" s="6">
        <v>16261</v>
      </c>
      <c r="F422" s="6">
        <v>929</v>
      </c>
      <c r="G422" s="6">
        <v>840</v>
      </c>
      <c r="H422" s="9"/>
      <c r="Q422" s="18">
        <f t="shared" si="20"/>
        <v>0.05713055777627452</v>
      </c>
      <c r="W422" s="18">
        <f t="shared" si="21"/>
        <v>0.05165733964700818</v>
      </c>
    </row>
    <row r="423" spans="1:23" ht="12.75">
      <c r="A423" t="s">
        <v>320</v>
      </c>
      <c r="C423" s="13" t="s">
        <v>322</v>
      </c>
      <c r="E423" s="6">
        <v>16460</v>
      </c>
      <c r="F423" s="6">
        <v>1432</v>
      </c>
      <c r="G423" s="6">
        <v>259</v>
      </c>
      <c r="H423" s="9"/>
      <c r="Q423" s="18">
        <f t="shared" si="20"/>
        <v>0.08699878493317133</v>
      </c>
      <c r="W423" s="18">
        <f t="shared" si="21"/>
        <v>0.015735115431348725</v>
      </c>
    </row>
    <row r="424" spans="1:23" ht="12.75">
      <c r="A424" t="s">
        <v>321</v>
      </c>
      <c r="C424" s="13" t="s">
        <v>323</v>
      </c>
      <c r="E424" s="6">
        <v>6472</v>
      </c>
      <c r="F424" s="6">
        <v>728</v>
      </c>
      <c r="G424" s="6">
        <v>246</v>
      </c>
      <c r="H424" s="9"/>
      <c r="Q424" s="18">
        <f t="shared" si="20"/>
        <v>0.11248454882571075</v>
      </c>
      <c r="W424" s="18">
        <f t="shared" si="21"/>
        <v>0.038009888751545116</v>
      </c>
    </row>
    <row r="425" spans="3:23" ht="12.75">
      <c r="C425" s="4"/>
      <c r="E425" s="6"/>
      <c r="F425" s="6"/>
      <c r="G425" s="6"/>
      <c r="Q425" s="15"/>
      <c r="W425" s="15"/>
    </row>
    <row r="426" spans="1:23" ht="12.75">
      <c r="A426" t="s">
        <v>66</v>
      </c>
      <c r="C426" s="4">
        <v>267</v>
      </c>
      <c r="E426" s="6">
        <f>SUM(E385:E402)</f>
        <v>148273</v>
      </c>
      <c r="F426" s="6">
        <f>SUM(F385:F402)</f>
        <v>8744</v>
      </c>
      <c r="G426" s="6">
        <f>SUM(G385:G402)</f>
        <v>5680</v>
      </c>
      <c r="Q426" s="17">
        <f>F426/E426</f>
        <v>0.05897230109325366</v>
      </c>
      <c r="W426" s="17">
        <f>G426/E426</f>
        <v>0.03830771617219588</v>
      </c>
    </row>
    <row r="427" spans="1:23" ht="12.75">
      <c r="A427" t="s">
        <v>67</v>
      </c>
      <c r="C427" s="4">
        <v>399</v>
      </c>
      <c r="E427" s="6">
        <f>SUM(E403:E419)</f>
        <v>91394</v>
      </c>
      <c r="F427" s="6">
        <f>SUM(F403:F419)</f>
        <v>5437</v>
      </c>
      <c r="G427" s="6">
        <f>SUM(G403:G419)</f>
        <v>3918</v>
      </c>
      <c r="Q427" s="17">
        <f>F427/E427</f>
        <v>0.05948968203601987</v>
      </c>
      <c r="W427" s="17">
        <f>G427/E427</f>
        <v>0.042869334967284504</v>
      </c>
    </row>
    <row r="428" spans="1:23" ht="12.75">
      <c r="A428" t="s">
        <v>33</v>
      </c>
      <c r="C428" s="4">
        <v>499</v>
      </c>
      <c r="E428" s="6">
        <f>SUM(E420:E422)</f>
        <v>39174</v>
      </c>
      <c r="F428" s="6">
        <f>SUM(F420:F422)</f>
        <v>2495</v>
      </c>
      <c r="G428" s="6">
        <f>SUM(G420:G422)</f>
        <v>2277</v>
      </c>
      <c r="Q428" s="17">
        <f>F428/E428</f>
        <v>0.06369020268545464</v>
      </c>
      <c r="W428" s="17">
        <f>G428/E428</f>
        <v>0.05812528718027263</v>
      </c>
    </row>
    <row r="429" spans="1:23" ht="12.75">
      <c r="A429" t="s">
        <v>324</v>
      </c>
      <c r="C429" s="13" t="s">
        <v>325</v>
      </c>
      <c r="E429" s="6">
        <f>SUM(E423:E424)</f>
        <v>22932</v>
      </c>
      <c r="F429" s="6">
        <f>SUM(F423:F424)</f>
        <v>2160</v>
      </c>
      <c r="G429" s="6">
        <f>SUM(G423:G424)</f>
        <v>505</v>
      </c>
      <c r="Q429" s="17">
        <f>F429/E429</f>
        <v>0.09419152276295134</v>
      </c>
      <c r="W429" s="17">
        <f>G429/E429</f>
        <v>0.022021629164486307</v>
      </c>
    </row>
    <row r="430" spans="3:23" ht="12.75">
      <c r="C430" s="4"/>
      <c r="E430" s="6"/>
      <c r="F430" s="6"/>
      <c r="G430" s="6"/>
      <c r="Q430" s="17"/>
      <c r="W430" s="17"/>
    </row>
  </sheetData>
  <mergeCells count="30">
    <mergeCell ref="E199:K199"/>
    <mergeCell ref="M199:Q199"/>
    <mergeCell ref="E10:K10"/>
    <mergeCell ref="M10:Q10"/>
    <mergeCell ref="S10:W10"/>
    <mergeCell ref="E49:K49"/>
    <mergeCell ref="M49:Q49"/>
    <mergeCell ref="S49:W49"/>
    <mergeCell ref="E29:K29"/>
    <mergeCell ref="M29:Q29"/>
    <mergeCell ref="S29:W29"/>
    <mergeCell ref="E40:K40"/>
    <mergeCell ref="M40:Q40"/>
    <mergeCell ref="S40:W40"/>
    <mergeCell ref="S199:W199"/>
    <mergeCell ref="S382:W382"/>
    <mergeCell ref="M331:Q331"/>
    <mergeCell ref="S331:W331"/>
    <mergeCell ref="S263:W263"/>
    <mergeCell ref="E382:K382"/>
    <mergeCell ref="M382:Q382"/>
    <mergeCell ref="E263:K263"/>
    <mergeCell ref="M263:Q263"/>
    <mergeCell ref="E331:K331"/>
    <mergeCell ref="S68:W68"/>
    <mergeCell ref="E132:K132"/>
    <mergeCell ref="M132:Q132"/>
    <mergeCell ref="S132:W132"/>
    <mergeCell ref="E68:K68"/>
    <mergeCell ref="M68:Q68"/>
  </mergeCells>
  <printOptions/>
  <pageMargins left="0.75" right="0.75" top="0.85" bottom="0.85" header="0.5" footer="0.5"/>
  <pageSetup fitToHeight="999" fitToWidth="1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Sheridan</dc:creator>
  <cp:keywords/>
  <dc:description/>
  <cp:lastModifiedBy>Jennifer Sheridan</cp:lastModifiedBy>
  <cp:lastPrinted>2000-03-30T16:40:32Z</cp:lastPrinted>
  <dcterms:created xsi:type="dcterms:W3CDTF">2000-03-09T17:26:01Z</dcterms:created>
  <dcterms:modified xsi:type="dcterms:W3CDTF">2000-08-31T20:12:28Z</dcterms:modified>
  <cp:category/>
  <cp:version/>
  <cp:contentType/>
  <cp:contentStatus/>
</cp:coreProperties>
</file>